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36" yWindow="540" windowWidth="20736" windowHeight="11760"/>
  </bookViews>
  <sheets>
    <sheet name="DV042-MNU-28days" sheetId="1" r:id="rId1"/>
  </sheets>
  <calcPr calcId="152511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B86" i="1" l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AB8" i="1"/>
  <c r="W8" i="1"/>
  <c r="W9" i="1"/>
  <c r="W10" i="1"/>
  <c r="W11" i="1"/>
  <c r="W12" i="1"/>
  <c r="W13" i="1"/>
  <c r="AC8" i="1"/>
  <c r="AD8" i="1"/>
  <c r="AB14" i="1"/>
  <c r="W14" i="1"/>
  <c r="W15" i="1"/>
  <c r="W16" i="1"/>
  <c r="W17" i="1"/>
  <c r="W18" i="1"/>
  <c r="W19" i="1"/>
  <c r="AC14" i="1"/>
  <c r="AD14" i="1"/>
  <c r="AB20" i="1"/>
  <c r="W20" i="1"/>
  <c r="W21" i="1"/>
  <c r="W22" i="1"/>
  <c r="W23" i="1"/>
  <c r="W24" i="1"/>
  <c r="W25" i="1"/>
  <c r="AC20" i="1"/>
  <c r="AD20" i="1"/>
  <c r="AB26" i="1"/>
  <c r="W26" i="1"/>
  <c r="W27" i="1"/>
  <c r="W28" i="1"/>
  <c r="W29" i="1"/>
  <c r="W30" i="1"/>
  <c r="W31" i="1"/>
  <c r="AC26" i="1"/>
  <c r="AD26" i="1"/>
  <c r="AB32" i="1"/>
  <c r="W32" i="1"/>
  <c r="W33" i="1"/>
  <c r="W34" i="1"/>
  <c r="W35" i="1"/>
  <c r="W36" i="1"/>
  <c r="W37" i="1"/>
  <c r="AC32" i="1"/>
  <c r="AD32" i="1"/>
  <c r="AB38" i="1"/>
  <c r="W38" i="1"/>
  <c r="W39" i="1"/>
  <c r="W40" i="1"/>
  <c r="W41" i="1"/>
  <c r="W42" i="1"/>
  <c r="W43" i="1"/>
  <c r="AC38" i="1"/>
  <c r="AD38" i="1"/>
  <c r="AB44" i="1"/>
  <c r="W44" i="1"/>
  <c r="W45" i="1"/>
  <c r="W46" i="1"/>
  <c r="W47" i="1"/>
  <c r="W48" i="1"/>
  <c r="W49" i="1"/>
  <c r="AC44" i="1"/>
  <c r="AD44" i="1"/>
  <c r="AB50" i="1"/>
  <c r="W50" i="1"/>
  <c r="W51" i="1"/>
  <c r="W52" i="1"/>
  <c r="W53" i="1"/>
  <c r="W54" i="1"/>
  <c r="W55" i="1"/>
  <c r="AC50" i="1"/>
  <c r="AD50" i="1"/>
  <c r="AB56" i="1"/>
  <c r="W56" i="1"/>
  <c r="W57" i="1"/>
  <c r="W58" i="1"/>
  <c r="W59" i="1"/>
  <c r="W60" i="1"/>
  <c r="W61" i="1"/>
  <c r="AC56" i="1"/>
  <c r="AD56" i="1"/>
  <c r="AB62" i="1"/>
  <c r="W62" i="1"/>
  <c r="W63" i="1"/>
  <c r="W64" i="1"/>
  <c r="W65" i="1"/>
  <c r="W66" i="1"/>
  <c r="W67" i="1"/>
  <c r="AC62" i="1"/>
  <c r="AD62" i="1"/>
  <c r="AB68" i="1"/>
  <c r="W68" i="1"/>
  <c r="W69" i="1"/>
  <c r="W70" i="1"/>
  <c r="W71" i="1"/>
  <c r="W72" i="1"/>
  <c r="W73" i="1"/>
  <c r="AC68" i="1"/>
  <c r="AD68" i="1"/>
  <c r="AB74" i="1"/>
  <c r="W74" i="1"/>
  <c r="W75" i="1"/>
  <c r="W76" i="1"/>
  <c r="W77" i="1"/>
  <c r="W78" i="1"/>
  <c r="W79" i="1"/>
  <c r="AC74" i="1"/>
  <c r="AD74" i="1"/>
  <c r="AB80" i="1"/>
  <c r="W80" i="1"/>
  <c r="W81" i="1"/>
  <c r="W82" i="1"/>
  <c r="W83" i="1"/>
  <c r="W84" i="1"/>
  <c r="W85" i="1"/>
  <c r="AC80" i="1"/>
  <c r="AD80" i="1"/>
  <c r="W86" i="1"/>
  <c r="W87" i="1"/>
  <c r="W88" i="1"/>
  <c r="W89" i="1"/>
  <c r="W90" i="1"/>
  <c r="W91" i="1"/>
  <c r="AC86" i="1"/>
  <c r="AD86" i="1"/>
  <c r="W2" i="1"/>
  <c r="W3" i="1"/>
  <c r="W4" i="1"/>
  <c r="W5" i="1"/>
  <c r="W6" i="1"/>
  <c r="W7" i="1"/>
  <c r="AC2" i="1"/>
  <c r="AD2" i="1"/>
  <c r="AB2" i="1"/>
</calcChain>
</file>

<file path=xl/sharedStrings.xml><?xml version="1.0" encoding="utf-8"?>
<sst xmlns="http://schemas.openxmlformats.org/spreadsheetml/2006/main" count="1212" uniqueCount="54">
  <si>
    <t>Chemical</t>
  </si>
  <si>
    <t>Cas.No.</t>
    <phoneticPr fontId="0" type="noConversion"/>
  </si>
  <si>
    <t>Study.No.</t>
    <phoneticPr fontId="0" type="noConversion"/>
  </si>
  <si>
    <t>Species</t>
  </si>
  <si>
    <t>Strain</t>
  </si>
  <si>
    <r>
      <t>Age</t>
    </r>
    <r>
      <rPr>
        <b/>
        <sz val="12"/>
        <color indexed="8"/>
        <rFont val="Calibri"/>
        <family val="2"/>
      </rPr>
      <t>.Treatment.Start.Weeks</t>
    </r>
  </si>
  <si>
    <t>No.per.Group</t>
    <phoneticPr fontId="0" type="noConversion"/>
  </si>
  <si>
    <t>Vehicle</t>
  </si>
  <si>
    <r>
      <t>Rout</t>
    </r>
    <r>
      <rPr>
        <b/>
        <sz val="12"/>
        <color indexed="8"/>
        <rFont val="Calibri"/>
        <family val="2"/>
      </rPr>
      <t>e</t>
    </r>
  </si>
  <si>
    <r>
      <t>Treatment.</t>
    </r>
    <r>
      <rPr>
        <b/>
        <sz val="12"/>
        <color theme="1"/>
        <rFont val="Calibri"/>
        <family val="2"/>
        <scheme val="minor"/>
      </rPr>
      <t>Regimen</t>
    </r>
  </si>
  <si>
    <t>Dose</t>
    <phoneticPr fontId="0" type="noConversion"/>
  </si>
  <si>
    <t>Dose.Units</t>
    <phoneticPr fontId="0" type="noConversion"/>
  </si>
  <si>
    <r>
      <t>Sampling</t>
    </r>
    <r>
      <rPr>
        <b/>
        <sz val="12"/>
        <color indexed="8"/>
        <rFont val="Calibri"/>
        <family val="2"/>
      </rPr>
      <t>.</t>
    </r>
    <r>
      <rPr>
        <b/>
        <sz val="12"/>
        <color theme="1"/>
        <rFont val="Calibri"/>
        <family val="2"/>
        <scheme val="minor"/>
      </rPr>
      <t>Timepoint</t>
    </r>
    <r>
      <rPr>
        <b/>
        <sz val="12"/>
        <color indexed="8"/>
        <rFont val="Calibri"/>
        <family val="2"/>
      </rPr>
      <t>.Day</t>
    </r>
  </si>
  <si>
    <t>Animal.ID</t>
    <phoneticPr fontId="0" type="noConversion"/>
  </si>
  <si>
    <t>Sex</t>
    <phoneticPr fontId="0" type="noConversion"/>
  </si>
  <si>
    <t>Target.Cells</t>
    <phoneticPr fontId="0" type="noConversion"/>
  </si>
  <si>
    <t>ImmunoMagSep?</t>
    <phoneticPr fontId="0" type="noConversion"/>
  </si>
  <si>
    <t>No.Mut.Mat.RBC</t>
    <phoneticPr fontId="0" type="noConversion"/>
  </si>
  <si>
    <t>No.Mut.RET</t>
    <phoneticPr fontId="0" type="noConversion"/>
  </si>
  <si>
    <t>Total.No.RBC</t>
    <phoneticPr fontId="0" type="noConversion"/>
  </si>
  <si>
    <t>Total.No.RET</t>
    <phoneticPr fontId="0" type="noConversion"/>
  </si>
  <si>
    <r>
      <t>Freq.</t>
    </r>
    <r>
      <rPr>
        <b/>
        <sz val="12"/>
        <color theme="1"/>
        <rFont val="Calibri"/>
        <family val="2"/>
        <scheme val="minor"/>
      </rPr>
      <t>Mu</t>
    </r>
    <r>
      <rPr>
        <b/>
        <sz val="12"/>
        <color indexed="8"/>
        <rFont val="Calibri"/>
        <family val="2"/>
      </rPr>
      <t>t.RBC.per10^6</t>
    </r>
  </si>
  <si>
    <r>
      <t>Freq.</t>
    </r>
    <r>
      <rPr>
        <b/>
        <sz val="12"/>
        <color theme="1"/>
        <rFont val="Calibri"/>
        <family val="2"/>
        <scheme val="minor"/>
      </rPr>
      <t>Mut</t>
    </r>
    <r>
      <rPr>
        <b/>
        <sz val="12"/>
        <color indexed="8"/>
        <rFont val="Calibri"/>
        <family val="2"/>
      </rPr>
      <t>.RET.per10^6</t>
    </r>
  </si>
  <si>
    <t>RET.Percent</t>
    <phoneticPr fontId="0" type="noConversion"/>
  </si>
  <si>
    <t>Notes:</t>
  </si>
  <si>
    <t>Sampling.Timepoint.Day</t>
    <phoneticPr fontId="0" type="noConversion"/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</si>
  <si>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.RBC.per10^6</t>
    </r>
    <r>
      <rPr>
        <b/>
        <sz val="12"/>
        <color theme="1"/>
        <rFont val="Calibri"/>
        <family val="2"/>
        <scheme val="minor"/>
      </rPr>
      <t/>
    </r>
  </si>
  <si>
    <r>
      <t>Avg.</t>
    </r>
    <r>
      <rPr>
        <b/>
        <sz val="12"/>
        <color theme="1"/>
        <rFont val="Calibri"/>
        <family val="2"/>
        <scheme val="minor"/>
      </rPr>
      <t>Mutant</t>
    </r>
    <r>
      <rPr>
        <b/>
        <sz val="12"/>
        <color indexed="8"/>
        <rFont val="Calibri"/>
        <family val="2"/>
      </rPr>
      <t>.RET.per10^6</t>
    </r>
    <r>
      <rPr>
        <b/>
        <sz val="12"/>
        <color theme="1"/>
        <rFont val="Calibri"/>
        <family val="2"/>
        <scheme val="minor"/>
      </rPr>
      <t/>
    </r>
  </si>
  <si>
    <t>Avg.RET.Percent</t>
    <phoneticPr fontId="0" type="noConversion"/>
  </si>
  <si>
    <t>Pig-a Assay Call</t>
    <phoneticPr fontId="0" type="noConversion"/>
  </si>
  <si>
    <t>Rationale for Highest Dose Level</t>
    <phoneticPr fontId="0" type="noConversion"/>
  </si>
  <si>
    <t>Other Intigrated Assays (Result)</t>
    <phoneticPr fontId="0" type="noConversion"/>
  </si>
  <si>
    <t>Avg. Weight Gain in Grams (% of control)</t>
    <phoneticPr fontId="0" type="noConversion"/>
  </si>
  <si>
    <t>Other Observations/Manifestations of Toxicity (Besides %RET and Weight)</t>
    <phoneticPr fontId="0" type="noConversion"/>
  </si>
  <si>
    <t>Evidence of Systemic Exposure</t>
    <phoneticPr fontId="0" type="noConversion"/>
  </si>
  <si>
    <r>
      <t>Reference</t>
    </r>
    <r>
      <rPr>
        <b/>
        <sz val="12"/>
        <color indexed="8"/>
        <rFont val="Calibri"/>
        <family val="2"/>
      </rPr>
      <t/>
    </r>
  </si>
  <si>
    <t>PubMed Link</t>
    <phoneticPr fontId="0" type="noConversion"/>
  </si>
  <si>
    <t>Rat</t>
  </si>
  <si>
    <t>Crl:CD(SD)IGS</t>
  </si>
  <si>
    <t>PO</t>
  </si>
  <si>
    <t>PBS.pH6</t>
  </si>
  <si>
    <t>1perDayx28days</t>
  </si>
  <si>
    <t>mg.kg.day</t>
  </si>
  <si>
    <t>M</t>
  </si>
  <si>
    <t>RBC.RET</t>
  </si>
  <si>
    <t>N-Methyl-N-Nitrosourea</t>
  </si>
  <si>
    <t>Literature</t>
  </si>
  <si>
    <t>POS</t>
  </si>
  <si>
    <t>DV042</t>
  </si>
  <si>
    <t>6-7</t>
  </si>
  <si>
    <t>684-93-5</t>
  </si>
  <si>
    <t>Y</t>
  </si>
  <si>
    <t>D.J. Roberts, S. Nicotra, M. Mack, C. Gleason, L.L. Custer, Comparison of Comet, micronucleus, and Pig-a mutation endpoints in a 28-day oral repeat dose study
in rats with MNU, Environ. Mol. Mutagen. 53 (S1) (2012) S54, Available from: http://onlinelibrary.wiley.com/doi/10.1002/em.v53.1s/issuetoc (abstract P85)</t>
  </si>
  <si>
    <t>MN Liver Comet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</si>
</sst>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"/>
  </numFmts>
  <fonts count="10" x14ac:knownFonts="1">
    <font>
      <sz val="11"/>
      <color theme="1"/>
      <name val="Calibri"/>
      <family val="2"/>
      <scheme val="minor"/>
    </font>
    <font>
      <sz val="10"/>
      <name val="Verdana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9" fillId="2" borderId="1" xfId="1" applyFill="1" applyBorder="1" applyAlignment="1" applyProtection="1">
      <alignment horizontal="center"/>
    </xf>
    <xf numFmtId="2" fontId="6" fillId="3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16" fontId="5" fillId="3" borderId="0" xfId="0" applyNumberFormat="1" applyFont="1" applyFill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" fontId="5" fillId="3" borderId="5" xfId="0" applyNumberFormat="1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6" fillId="3" borderId="0" xfId="0" applyNumberFormat="1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/>
    </xf>
    <xf numFmtId="165" fontId="6" fillId="3" borderId="5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1"/>
  <sheetViews>
    <sheetView tabSelected="1" workbookViewId="0">
      <pane ySplit="1" topLeftCell="A2" activePane="bottomLeft" state="frozen"/>
      <selection pane="bottomLeft"/>
    </sheetView>
  </sheetViews>
  <sheetFormatPr defaultColWidth="8.6640625" defaultRowHeight="14.4" x14ac:dyDescent="0.3"/>
  <cols>
    <col min="1" max="1" width="23.6640625" bestFit="1" customWidth="1"/>
    <col min="2" max="2" width="13.44140625" customWidth="1"/>
    <col min="3" max="3" width="14.109375" customWidth="1"/>
    <col min="4" max="4" width="10" customWidth="1"/>
    <col min="5" max="5" width="13.88671875" bestFit="1" customWidth="1"/>
    <col min="6" max="6" width="16" customWidth="1"/>
    <col min="7" max="7" width="16.33203125" customWidth="1"/>
    <col min="10" max="10" width="18" customWidth="1"/>
    <col min="12" max="12" width="12.33203125" customWidth="1"/>
    <col min="13" max="13" width="18.44140625" customWidth="1"/>
    <col min="14" max="14" width="11.109375" customWidth="1"/>
    <col min="15" max="15" width="6.44140625" customWidth="1"/>
    <col min="16" max="16" width="12.109375" customWidth="1"/>
    <col min="17" max="17" width="9.33203125" customWidth="1"/>
    <col min="18" max="18" width="10" customWidth="1"/>
    <col min="20" max="20" width="14.6640625" customWidth="1"/>
    <col min="21" max="21" width="14.33203125" customWidth="1"/>
    <col min="22" max="22" width="22.33203125" customWidth="1"/>
    <col min="23" max="23" width="20.44140625" customWidth="1"/>
    <col min="24" max="24" width="14.33203125" customWidth="1"/>
    <col min="25" max="25" width="59.44140625" customWidth="1"/>
    <col min="26" max="26" width="18.33203125" customWidth="1"/>
    <col min="27" max="27" width="21.109375" customWidth="1"/>
    <col min="28" max="28" width="25.109375" customWidth="1"/>
    <col min="29" max="29" width="24.6640625" customWidth="1"/>
    <col min="30" max="30" width="19.109375" customWidth="1"/>
    <col min="31" max="31" width="20.33203125" customWidth="1"/>
    <col min="32" max="32" width="74.109375" customWidth="1"/>
    <col min="33" max="33" width="24.33203125" bestFit="1" customWidth="1"/>
    <col min="34" max="34" width="42.33203125" bestFit="1" customWidth="1"/>
    <col min="35" max="35" width="49.44140625" customWidth="1"/>
    <col min="36" max="36" width="31.5546875" bestFit="1" customWidth="1"/>
    <col min="37" max="37" width="87.88671875" customWidth="1"/>
    <col min="38" max="38" width="44.6640625" customWidth="1"/>
  </cols>
  <sheetData>
    <row r="1" spans="1:38" ht="47.2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1" t="s">
        <v>5</v>
      </c>
      <c r="G1" s="4" t="s">
        <v>6</v>
      </c>
      <c r="H1" s="3" t="s">
        <v>7</v>
      </c>
      <c r="I1" s="1" t="s">
        <v>8</v>
      </c>
      <c r="J1" s="4" t="s">
        <v>9</v>
      </c>
      <c r="K1" s="1" t="s">
        <v>10</v>
      </c>
      <c r="L1" s="4" t="s">
        <v>11</v>
      </c>
      <c r="M1" s="1" t="s">
        <v>12</v>
      </c>
      <c r="N1" s="4" t="s">
        <v>13</v>
      </c>
      <c r="O1" s="4" t="s">
        <v>14</v>
      </c>
      <c r="P1" s="2" t="s">
        <v>15</v>
      </c>
      <c r="Q1" s="4" t="s">
        <v>16</v>
      </c>
      <c r="R1" s="5" t="s">
        <v>17</v>
      </c>
      <c r="S1" s="6" t="s">
        <v>18</v>
      </c>
      <c r="T1" s="6" t="s">
        <v>19</v>
      </c>
      <c r="U1" s="6" t="s">
        <v>20</v>
      </c>
      <c r="V1" s="4" t="s">
        <v>21</v>
      </c>
      <c r="W1" s="4" t="s">
        <v>22</v>
      </c>
      <c r="X1" s="4" t="s">
        <v>23</v>
      </c>
      <c r="Y1" s="7" t="s">
        <v>24</v>
      </c>
      <c r="Z1" s="8" t="s">
        <v>10</v>
      </c>
      <c r="AA1" s="9" t="s">
        <v>25</v>
      </c>
      <c r="AB1" s="10" t="s">
        <v>26</v>
      </c>
      <c r="AC1" s="10" t="s">
        <v>27</v>
      </c>
      <c r="AD1" s="10" t="s">
        <v>28</v>
      </c>
      <c r="AE1" s="10" t="s">
        <v>29</v>
      </c>
      <c r="AF1" s="10" t="s">
        <v>30</v>
      </c>
      <c r="AG1" s="11" t="s">
        <v>31</v>
      </c>
      <c r="AH1" s="10" t="s">
        <v>32</v>
      </c>
      <c r="AI1" s="10" t="s">
        <v>33</v>
      </c>
      <c r="AJ1" s="10" t="s">
        <v>34</v>
      </c>
      <c r="AK1" s="7" t="s">
        <v>35</v>
      </c>
      <c r="AL1" s="12" t="s">
        <v>36</v>
      </c>
    </row>
    <row r="2" spans="1:38" ht="62.4" x14ac:dyDescent="0.3">
      <c r="A2" s="13" t="s">
        <v>45</v>
      </c>
      <c r="B2" s="13" t="s">
        <v>50</v>
      </c>
      <c r="C2" s="13" t="s">
        <v>48</v>
      </c>
      <c r="D2" s="13" t="s">
        <v>37</v>
      </c>
      <c r="E2" s="13" t="s">
        <v>38</v>
      </c>
      <c r="F2" s="37" t="s">
        <v>49</v>
      </c>
      <c r="G2" s="14">
        <v>6</v>
      </c>
      <c r="H2" s="13" t="s">
        <v>40</v>
      </c>
      <c r="I2" s="14" t="s">
        <v>39</v>
      </c>
      <c r="J2" s="13" t="s">
        <v>41</v>
      </c>
      <c r="K2" s="15">
        <v>0</v>
      </c>
      <c r="L2" s="15" t="s">
        <v>42</v>
      </c>
      <c r="M2" s="16">
        <v>-4</v>
      </c>
      <c r="N2" s="14">
        <v>1101</v>
      </c>
      <c r="O2" s="13" t="s">
        <v>43</v>
      </c>
      <c r="P2" s="14" t="s">
        <v>44</v>
      </c>
      <c r="Q2" s="13" t="s">
        <v>51</v>
      </c>
      <c r="R2" s="17">
        <v>9</v>
      </c>
      <c r="S2" s="17">
        <v>3</v>
      </c>
      <c r="T2" s="17">
        <v>113216736.15062761</v>
      </c>
      <c r="U2" s="17">
        <v>7403297.9079497913</v>
      </c>
      <c r="V2" s="49">
        <f>(R2+S2)/T2*1000000</f>
        <v>0.10599139674928244</v>
      </c>
      <c r="W2" s="34">
        <f>S2/U2*1000000</f>
        <v>0.40522481160437263</v>
      </c>
      <c r="X2" s="14">
        <v>6.5390490484553254</v>
      </c>
      <c r="Y2" s="35"/>
      <c r="Z2" s="52">
        <v>0</v>
      </c>
      <c r="AA2" s="55">
        <v>-4</v>
      </c>
      <c r="AB2" s="52">
        <f>AVERAGE(V2:V7)</f>
        <v>0.40302861351522118</v>
      </c>
      <c r="AC2" s="52">
        <f t="shared" ref="AC2:AD2" si="0">AVERAGE(W2:W7)</f>
        <v>0.32925931855684698</v>
      </c>
      <c r="AD2" s="52">
        <f t="shared" si="0"/>
        <v>7.3700298718340171</v>
      </c>
      <c r="AE2" s="18" t="s">
        <v>47</v>
      </c>
      <c r="AF2" s="19" t="s">
        <v>46</v>
      </c>
      <c r="AG2" s="18" t="s">
        <v>53</v>
      </c>
      <c r="AH2" s="19"/>
      <c r="AI2" s="19"/>
      <c r="AJ2" s="20"/>
      <c r="AK2" s="19" t="s">
        <v>52</v>
      </c>
      <c r="AL2" s="33"/>
    </row>
    <row r="3" spans="1:38" ht="15.6" x14ac:dyDescent="0.3">
      <c r="A3" s="13" t="s">
        <v>45</v>
      </c>
      <c r="B3" s="13" t="s">
        <v>50</v>
      </c>
      <c r="C3" s="13" t="s">
        <v>48</v>
      </c>
      <c r="D3" s="13" t="s">
        <v>37</v>
      </c>
      <c r="E3" s="13" t="s">
        <v>38</v>
      </c>
      <c r="F3" s="38" t="s">
        <v>49</v>
      </c>
      <c r="G3" s="14">
        <v>6</v>
      </c>
      <c r="H3" s="13" t="s">
        <v>40</v>
      </c>
      <c r="I3" s="14" t="s">
        <v>39</v>
      </c>
      <c r="J3" s="13" t="s">
        <v>41</v>
      </c>
      <c r="K3" s="15">
        <v>0</v>
      </c>
      <c r="L3" s="15" t="s">
        <v>42</v>
      </c>
      <c r="M3" s="16">
        <v>-4</v>
      </c>
      <c r="N3" s="14">
        <v>1102</v>
      </c>
      <c r="O3" s="13" t="s">
        <v>43</v>
      </c>
      <c r="P3" s="14" t="s">
        <v>44</v>
      </c>
      <c r="Q3" s="13" t="s">
        <v>51</v>
      </c>
      <c r="R3" s="17">
        <v>18</v>
      </c>
      <c r="S3" s="17">
        <v>9</v>
      </c>
      <c r="T3" s="17">
        <v>124947379.28853755</v>
      </c>
      <c r="U3" s="17">
        <v>10534859.446640316</v>
      </c>
      <c r="V3" s="49">
        <f t="shared" ref="V3:V66" si="1">(R3+S3)/T3*1000000</f>
        <v>0.21609096688334409</v>
      </c>
      <c r="W3" s="34">
        <f t="shared" ref="W3:W31" si="2">S3/U3*1000000</f>
        <v>0.85430660423952787</v>
      </c>
      <c r="X3" s="14">
        <v>8.4314369029801366</v>
      </c>
      <c r="Y3" s="31"/>
      <c r="Z3" s="53"/>
      <c r="AA3" s="56"/>
      <c r="AB3" s="53"/>
      <c r="AC3" s="53"/>
      <c r="AD3" s="53"/>
      <c r="AE3" s="21"/>
      <c r="AF3" s="21"/>
      <c r="AG3" s="21"/>
      <c r="AH3" s="21"/>
      <c r="AI3" s="21"/>
      <c r="AJ3" s="22"/>
      <c r="AK3" s="22"/>
      <c r="AL3" s="22"/>
    </row>
    <row r="4" spans="1:38" ht="15.6" x14ac:dyDescent="0.3">
      <c r="A4" s="13" t="s">
        <v>45</v>
      </c>
      <c r="B4" s="13" t="s">
        <v>50</v>
      </c>
      <c r="C4" s="13" t="s">
        <v>48</v>
      </c>
      <c r="D4" s="13" t="s">
        <v>37</v>
      </c>
      <c r="E4" s="13" t="s">
        <v>38</v>
      </c>
      <c r="F4" s="38" t="s">
        <v>49</v>
      </c>
      <c r="G4" s="14">
        <v>6</v>
      </c>
      <c r="H4" s="13" t="s">
        <v>40</v>
      </c>
      <c r="I4" s="14" t="s">
        <v>39</v>
      </c>
      <c r="J4" s="13" t="s">
        <v>41</v>
      </c>
      <c r="K4" s="15">
        <v>0</v>
      </c>
      <c r="L4" s="15" t="s">
        <v>42</v>
      </c>
      <c r="M4" s="16">
        <v>-4</v>
      </c>
      <c r="N4" s="14">
        <v>1103</v>
      </c>
      <c r="O4" s="13" t="s">
        <v>43</v>
      </c>
      <c r="P4" s="14" t="s">
        <v>44</v>
      </c>
      <c r="Q4" s="13" t="s">
        <v>51</v>
      </c>
      <c r="R4" s="17">
        <v>101</v>
      </c>
      <c r="S4" s="17">
        <v>1</v>
      </c>
      <c r="T4" s="17">
        <v>103382604.19047619</v>
      </c>
      <c r="U4" s="17">
        <v>7841029.8095238088</v>
      </c>
      <c r="V4" s="49">
        <f t="shared" si="1"/>
        <v>0.98662633620711637</v>
      </c>
      <c r="W4" s="34">
        <f t="shared" si="2"/>
        <v>0.12753426836681425</v>
      </c>
      <c r="X4" s="14">
        <v>7.5844769735894699</v>
      </c>
      <c r="Y4" s="31"/>
      <c r="Z4" s="53"/>
      <c r="AA4" s="56"/>
      <c r="AB4" s="53"/>
      <c r="AC4" s="53"/>
      <c r="AD4" s="53"/>
      <c r="AE4" s="21"/>
      <c r="AF4" s="21"/>
      <c r="AG4" s="21"/>
      <c r="AH4" s="21"/>
      <c r="AI4" s="21"/>
      <c r="AJ4" s="22"/>
      <c r="AK4" s="22"/>
      <c r="AL4" s="22"/>
    </row>
    <row r="5" spans="1:38" ht="15.6" x14ac:dyDescent="0.3">
      <c r="A5" s="13" t="s">
        <v>45</v>
      </c>
      <c r="B5" s="13" t="s">
        <v>50</v>
      </c>
      <c r="C5" s="13" t="s">
        <v>48</v>
      </c>
      <c r="D5" s="13" t="s">
        <v>37</v>
      </c>
      <c r="E5" s="13" t="s">
        <v>38</v>
      </c>
      <c r="F5" s="38" t="s">
        <v>49</v>
      </c>
      <c r="G5" s="14">
        <v>6</v>
      </c>
      <c r="H5" s="13" t="s">
        <v>40</v>
      </c>
      <c r="I5" s="14" t="s">
        <v>39</v>
      </c>
      <c r="J5" s="13" t="s">
        <v>41</v>
      </c>
      <c r="K5" s="15">
        <v>0</v>
      </c>
      <c r="L5" s="15" t="s">
        <v>42</v>
      </c>
      <c r="M5" s="16">
        <v>-4</v>
      </c>
      <c r="N5" s="14">
        <v>1104</v>
      </c>
      <c r="O5" s="13" t="s">
        <v>43</v>
      </c>
      <c r="P5" s="14" t="s">
        <v>44</v>
      </c>
      <c r="Q5" s="13" t="s">
        <v>51</v>
      </c>
      <c r="R5" s="17">
        <v>23</v>
      </c>
      <c r="S5" s="17">
        <v>3</v>
      </c>
      <c r="T5" s="17">
        <v>111086348.69354838</v>
      </c>
      <c r="U5" s="17">
        <v>8663302.3306451607</v>
      </c>
      <c r="V5" s="49">
        <f t="shared" si="1"/>
        <v>0.23405216127614081</v>
      </c>
      <c r="W5" s="34">
        <f t="shared" si="2"/>
        <v>0.34628827270496382</v>
      </c>
      <c r="X5" s="14">
        <v>7.7987101318312604</v>
      </c>
      <c r="Y5" s="31"/>
      <c r="Z5" s="53"/>
      <c r="AA5" s="56"/>
      <c r="AB5" s="53"/>
      <c r="AC5" s="53"/>
      <c r="AD5" s="53"/>
      <c r="AE5" s="21"/>
      <c r="AF5" s="21"/>
      <c r="AG5" s="21"/>
      <c r="AH5" s="21"/>
      <c r="AI5" s="21"/>
      <c r="AJ5" s="22"/>
      <c r="AK5" s="22"/>
      <c r="AL5" s="22"/>
    </row>
    <row r="6" spans="1:38" ht="15.6" x14ac:dyDescent="0.3">
      <c r="A6" s="13" t="s">
        <v>45</v>
      </c>
      <c r="B6" s="13" t="s">
        <v>50</v>
      </c>
      <c r="C6" s="13" t="s">
        <v>48</v>
      </c>
      <c r="D6" s="13" t="s">
        <v>37</v>
      </c>
      <c r="E6" s="13" t="s">
        <v>38</v>
      </c>
      <c r="F6" s="38" t="s">
        <v>49</v>
      </c>
      <c r="G6" s="14">
        <v>6</v>
      </c>
      <c r="H6" s="13" t="s">
        <v>40</v>
      </c>
      <c r="I6" s="14" t="s">
        <v>39</v>
      </c>
      <c r="J6" s="13" t="s">
        <v>41</v>
      </c>
      <c r="K6" s="15">
        <v>0</v>
      </c>
      <c r="L6" s="15" t="s">
        <v>42</v>
      </c>
      <c r="M6" s="16">
        <v>-4</v>
      </c>
      <c r="N6" s="14">
        <v>1105</v>
      </c>
      <c r="O6" s="13" t="s">
        <v>43</v>
      </c>
      <c r="P6" s="14" t="s">
        <v>44</v>
      </c>
      <c r="Q6" s="13" t="s">
        <v>51</v>
      </c>
      <c r="R6" s="17">
        <v>79</v>
      </c>
      <c r="S6" s="17">
        <v>2</v>
      </c>
      <c r="T6" s="17">
        <v>109723978.77729258</v>
      </c>
      <c r="U6" s="17">
        <v>8257571.681222707</v>
      </c>
      <c r="V6" s="49">
        <f t="shared" si="1"/>
        <v>0.73821602992000679</v>
      </c>
      <c r="W6" s="34">
        <f t="shared" si="2"/>
        <v>0.24220195442540296</v>
      </c>
      <c r="X6" s="14">
        <v>7.5257676336939543</v>
      </c>
      <c r="Y6" s="31"/>
      <c r="Z6" s="53"/>
      <c r="AA6" s="56"/>
      <c r="AB6" s="53"/>
      <c r="AC6" s="53"/>
      <c r="AD6" s="53"/>
      <c r="AE6" s="21"/>
      <c r="AF6" s="21"/>
      <c r="AG6" s="21"/>
      <c r="AH6" s="21"/>
      <c r="AI6" s="21"/>
      <c r="AJ6" s="22"/>
      <c r="AK6" s="22"/>
      <c r="AL6" s="22"/>
    </row>
    <row r="7" spans="1:38" ht="15.6" x14ac:dyDescent="0.3">
      <c r="A7" s="13" t="s">
        <v>45</v>
      </c>
      <c r="B7" s="13" t="s">
        <v>50</v>
      </c>
      <c r="C7" s="13" t="s">
        <v>48</v>
      </c>
      <c r="D7" s="13" t="s">
        <v>37</v>
      </c>
      <c r="E7" s="13" t="s">
        <v>38</v>
      </c>
      <c r="F7" s="38" t="s">
        <v>49</v>
      </c>
      <c r="G7" s="14">
        <v>6</v>
      </c>
      <c r="H7" s="13" t="s">
        <v>40</v>
      </c>
      <c r="I7" s="14" t="s">
        <v>39</v>
      </c>
      <c r="J7" s="13" t="s">
        <v>41</v>
      </c>
      <c r="K7" s="15">
        <v>0</v>
      </c>
      <c r="L7" s="15" t="s">
        <v>42</v>
      </c>
      <c r="M7" s="16">
        <v>-4</v>
      </c>
      <c r="N7" s="14">
        <v>1106</v>
      </c>
      <c r="O7" s="13" t="s">
        <v>43</v>
      </c>
      <c r="P7" s="14" t="s">
        <v>44</v>
      </c>
      <c r="Q7" s="13" t="s">
        <v>51</v>
      </c>
      <c r="R7" s="17">
        <v>18</v>
      </c>
      <c r="S7" s="17">
        <v>0</v>
      </c>
      <c r="T7" s="17">
        <v>131200317.39344263</v>
      </c>
      <c r="U7" s="17">
        <v>8319069.090163935</v>
      </c>
      <c r="V7" s="49">
        <f t="shared" si="1"/>
        <v>0.13719479005543656</v>
      </c>
      <c r="W7" s="34">
        <f t="shared" si="2"/>
        <v>0</v>
      </c>
      <c r="X7" s="14">
        <v>6.340738540453958</v>
      </c>
      <c r="Y7" s="31"/>
      <c r="Z7" s="54"/>
      <c r="AA7" s="57"/>
      <c r="AB7" s="54"/>
      <c r="AC7" s="54"/>
      <c r="AD7" s="54"/>
      <c r="AE7" s="21"/>
      <c r="AF7" s="21"/>
      <c r="AG7" s="21"/>
      <c r="AH7" s="21"/>
      <c r="AI7" s="21"/>
      <c r="AJ7" s="22"/>
      <c r="AK7" s="22"/>
      <c r="AL7" s="22"/>
    </row>
    <row r="8" spans="1:38" ht="15.6" x14ac:dyDescent="0.3">
      <c r="A8" s="23" t="s">
        <v>45</v>
      </c>
      <c r="B8" s="23" t="s">
        <v>50</v>
      </c>
      <c r="C8" s="23" t="s">
        <v>48</v>
      </c>
      <c r="D8" s="23" t="s">
        <v>37</v>
      </c>
      <c r="E8" s="23" t="s">
        <v>38</v>
      </c>
      <c r="F8" s="39" t="s">
        <v>49</v>
      </c>
      <c r="G8" s="24">
        <v>6</v>
      </c>
      <c r="H8" s="23" t="s">
        <v>40</v>
      </c>
      <c r="I8" s="24" t="s">
        <v>39</v>
      </c>
      <c r="J8" s="23" t="s">
        <v>41</v>
      </c>
      <c r="K8" s="25">
        <v>0.9</v>
      </c>
      <c r="L8" s="25" t="s">
        <v>42</v>
      </c>
      <c r="M8" s="26">
        <v>-4</v>
      </c>
      <c r="N8" s="27">
        <v>2101</v>
      </c>
      <c r="O8" s="28" t="s">
        <v>43</v>
      </c>
      <c r="P8" s="27" t="s">
        <v>44</v>
      </c>
      <c r="Q8" s="28" t="s">
        <v>51</v>
      </c>
      <c r="R8" s="29">
        <v>12</v>
      </c>
      <c r="S8" s="29">
        <v>2</v>
      </c>
      <c r="T8" s="29">
        <v>125045331.5940171</v>
      </c>
      <c r="U8" s="29">
        <v>7834263.29059829</v>
      </c>
      <c r="V8" s="50">
        <f t="shared" si="1"/>
        <v>0.11195939761632687</v>
      </c>
      <c r="W8" s="36">
        <f t="shared" si="2"/>
        <v>0.25528884156856863</v>
      </c>
      <c r="X8" s="27">
        <v>6.2651385627363387</v>
      </c>
      <c r="Y8" s="31"/>
      <c r="Z8" s="52">
        <v>0.9</v>
      </c>
      <c r="AA8" s="55">
        <v>-4</v>
      </c>
      <c r="AB8" s="52">
        <f t="shared" ref="AB8" si="3">AVERAGE(V8:V13)</f>
        <v>0.28309179538590262</v>
      </c>
      <c r="AC8" s="52">
        <f t="shared" ref="AC8" si="4">AVERAGE(W8:W13)</f>
        <v>0.29070607608625965</v>
      </c>
      <c r="AD8" s="52">
        <f t="shared" ref="AD8" si="5">AVERAGE(X8:X13)</f>
        <v>6.8881057422351981</v>
      </c>
      <c r="AE8" s="21"/>
      <c r="AF8" s="21"/>
      <c r="AG8" s="21"/>
      <c r="AH8" s="21"/>
      <c r="AI8" s="21"/>
      <c r="AJ8" s="22"/>
      <c r="AK8" s="22"/>
      <c r="AL8" s="22"/>
    </row>
    <row r="9" spans="1:38" ht="15.6" x14ac:dyDescent="0.3">
      <c r="A9" s="23" t="s">
        <v>45</v>
      </c>
      <c r="B9" s="23" t="s">
        <v>50</v>
      </c>
      <c r="C9" s="23" t="s">
        <v>48</v>
      </c>
      <c r="D9" s="23" t="s">
        <v>37</v>
      </c>
      <c r="E9" s="23" t="s">
        <v>38</v>
      </c>
      <c r="F9" s="39" t="s">
        <v>49</v>
      </c>
      <c r="G9" s="24">
        <v>6</v>
      </c>
      <c r="H9" s="23" t="s">
        <v>40</v>
      </c>
      <c r="I9" s="24" t="s">
        <v>39</v>
      </c>
      <c r="J9" s="23" t="s">
        <v>41</v>
      </c>
      <c r="K9" s="25">
        <v>0.9</v>
      </c>
      <c r="L9" s="25" t="s">
        <v>42</v>
      </c>
      <c r="M9" s="26">
        <v>-4</v>
      </c>
      <c r="N9" s="27">
        <v>2102</v>
      </c>
      <c r="O9" s="28" t="s">
        <v>43</v>
      </c>
      <c r="P9" s="27" t="s">
        <v>44</v>
      </c>
      <c r="Q9" s="28" t="s">
        <v>51</v>
      </c>
      <c r="R9" s="29">
        <v>45</v>
      </c>
      <c r="S9" s="29">
        <v>2</v>
      </c>
      <c r="T9" s="29">
        <v>93876099.890459359</v>
      </c>
      <c r="U9" s="29">
        <v>7508049.1590106012</v>
      </c>
      <c r="V9" s="50">
        <f t="shared" si="1"/>
        <v>0.500659912958065</v>
      </c>
      <c r="W9" s="36">
        <f t="shared" si="2"/>
        <v>0.26638078116467162</v>
      </c>
      <c r="X9" s="27">
        <v>7.9978281668832345</v>
      </c>
      <c r="Y9" s="31"/>
      <c r="Z9" s="53"/>
      <c r="AA9" s="56"/>
      <c r="AB9" s="53"/>
      <c r="AC9" s="53"/>
      <c r="AD9" s="53"/>
      <c r="AE9" s="21"/>
      <c r="AF9" s="21"/>
      <c r="AG9" s="21"/>
      <c r="AH9" s="21"/>
      <c r="AI9" s="21"/>
      <c r="AJ9" s="22"/>
      <c r="AK9" s="22"/>
      <c r="AL9" s="22"/>
    </row>
    <row r="10" spans="1:38" ht="15.6" x14ac:dyDescent="0.3">
      <c r="A10" s="23" t="s">
        <v>45</v>
      </c>
      <c r="B10" s="23" t="s">
        <v>50</v>
      </c>
      <c r="C10" s="23" t="s">
        <v>48</v>
      </c>
      <c r="D10" s="23" t="s">
        <v>37</v>
      </c>
      <c r="E10" s="23" t="s">
        <v>38</v>
      </c>
      <c r="F10" s="39" t="s">
        <v>49</v>
      </c>
      <c r="G10" s="24">
        <v>6</v>
      </c>
      <c r="H10" s="23" t="s">
        <v>40</v>
      </c>
      <c r="I10" s="24" t="s">
        <v>39</v>
      </c>
      <c r="J10" s="23" t="s">
        <v>41</v>
      </c>
      <c r="K10" s="25">
        <v>0.9</v>
      </c>
      <c r="L10" s="25" t="s">
        <v>42</v>
      </c>
      <c r="M10" s="26">
        <v>-4</v>
      </c>
      <c r="N10" s="27">
        <v>2103</v>
      </c>
      <c r="O10" s="28" t="s">
        <v>43</v>
      </c>
      <c r="P10" s="27" t="s">
        <v>44</v>
      </c>
      <c r="Q10" s="28" t="s">
        <v>51</v>
      </c>
      <c r="R10" s="29">
        <v>41</v>
      </c>
      <c r="S10" s="29">
        <v>5</v>
      </c>
      <c r="T10" s="29">
        <v>110624977.15209126</v>
      </c>
      <c r="U10" s="29">
        <v>7421883.5931558935</v>
      </c>
      <c r="V10" s="50">
        <f t="shared" si="1"/>
        <v>0.4158192949206897</v>
      </c>
      <c r="W10" s="36">
        <f t="shared" si="2"/>
        <v>0.67368343052574431</v>
      </c>
      <c r="X10" s="27">
        <v>6.7090487014989542</v>
      </c>
      <c r="Y10" s="31"/>
      <c r="Z10" s="53"/>
      <c r="AA10" s="56"/>
      <c r="AB10" s="53"/>
      <c r="AC10" s="53"/>
      <c r="AD10" s="53"/>
      <c r="AE10" s="21"/>
      <c r="AF10" s="21"/>
      <c r="AG10" s="21"/>
      <c r="AH10" s="21"/>
      <c r="AI10" s="21"/>
      <c r="AJ10" s="22"/>
      <c r="AK10" s="22"/>
      <c r="AL10" s="22"/>
    </row>
    <row r="11" spans="1:38" ht="15.6" x14ac:dyDescent="0.3">
      <c r="A11" s="23" t="s">
        <v>45</v>
      </c>
      <c r="B11" s="23" t="s">
        <v>50</v>
      </c>
      <c r="C11" s="23" t="s">
        <v>48</v>
      </c>
      <c r="D11" s="23" t="s">
        <v>37</v>
      </c>
      <c r="E11" s="23" t="s">
        <v>38</v>
      </c>
      <c r="F11" s="39" t="s">
        <v>49</v>
      </c>
      <c r="G11" s="24">
        <v>6</v>
      </c>
      <c r="H11" s="23" t="s">
        <v>40</v>
      </c>
      <c r="I11" s="24" t="s">
        <v>39</v>
      </c>
      <c r="J11" s="23" t="s">
        <v>41</v>
      </c>
      <c r="K11" s="25">
        <v>0.9</v>
      </c>
      <c r="L11" s="25" t="s">
        <v>42</v>
      </c>
      <c r="M11" s="26">
        <v>-4</v>
      </c>
      <c r="N11" s="27">
        <v>2104</v>
      </c>
      <c r="O11" s="28" t="s">
        <v>43</v>
      </c>
      <c r="P11" s="27" t="s">
        <v>44</v>
      </c>
      <c r="Q11" s="28" t="s">
        <v>51</v>
      </c>
      <c r="R11" s="29">
        <v>37</v>
      </c>
      <c r="S11" s="29">
        <v>2</v>
      </c>
      <c r="T11" s="29">
        <v>112942931.64634146</v>
      </c>
      <c r="U11" s="29">
        <v>8126932.7235772349</v>
      </c>
      <c r="V11" s="50">
        <f t="shared" si="1"/>
        <v>0.3453071337135184</v>
      </c>
      <c r="W11" s="36">
        <f t="shared" si="2"/>
        <v>0.24609530655984799</v>
      </c>
      <c r="X11" s="27">
        <v>7.1956098581052634</v>
      </c>
      <c r="Y11" s="31"/>
      <c r="Z11" s="53"/>
      <c r="AA11" s="56"/>
      <c r="AB11" s="53"/>
      <c r="AC11" s="53"/>
      <c r="AD11" s="53"/>
      <c r="AE11" s="21"/>
      <c r="AF11" s="21"/>
      <c r="AG11" s="21"/>
      <c r="AH11" s="21"/>
      <c r="AI11" s="21"/>
      <c r="AJ11" s="22"/>
      <c r="AK11" s="22"/>
      <c r="AL11" s="22"/>
    </row>
    <row r="12" spans="1:38" ht="15.6" x14ac:dyDescent="0.3">
      <c r="A12" s="23" t="s">
        <v>45</v>
      </c>
      <c r="B12" s="23" t="s">
        <v>50</v>
      </c>
      <c r="C12" s="23" t="s">
        <v>48</v>
      </c>
      <c r="D12" s="23" t="s">
        <v>37</v>
      </c>
      <c r="E12" s="23" t="s">
        <v>38</v>
      </c>
      <c r="F12" s="39" t="s">
        <v>49</v>
      </c>
      <c r="G12" s="24">
        <v>6</v>
      </c>
      <c r="H12" s="23" t="s">
        <v>40</v>
      </c>
      <c r="I12" s="24" t="s">
        <v>39</v>
      </c>
      <c r="J12" s="23" t="s">
        <v>41</v>
      </c>
      <c r="K12" s="25">
        <v>0.9</v>
      </c>
      <c r="L12" s="25" t="s">
        <v>42</v>
      </c>
      <c r="M12" s="26">
        <v>-4</v>
      </c>
      <c r="N12" s="27">
        <v>2105</v>
      </c>
      <c r="O12" s="28" t="s">
        <v>43</v>
      </c>
      <c r="P12" s="27" t="s">
        <v>44</v>
      </c>
      <c r="Q12" s="28" t="s">
        <v>51</v>
      </c>
      <c r="R12" s="29">
        <v>15</v>
      </c>
      <c r="S12" s="29">
        <v>2</v>
      </c>
      <c r="T12" s="29">
        <v>110796337.05263159</v>
      </c>
      <c r="U12" s="29">
        <v>6605279.4736842103</v>
      </c>
      <c r="V12" s="50">
        <f t="shared" si="1"/>
        <v>0.15343467529909846</v>
      </c>
      <c r="W12" s="36">
        <f t="shared" si="2"/>
        <v>0.30278809669872531</v>
      </c>
      <c r="X12" s="27">
        <v>5.9616406547325704</v>
      </c>
      <c r="Y12" s="31"/>
      <c r="Z12" s="53"/>
      <c r="AA12" s="56"/>
      <c r="AB12" s="53"/>
      <c r="AC12" s="53"/>
      <c r="AD12" s="53"/>
      <c r="AE12" s="21"/>
      <c r="AF12" s="21"/>
      <c r="AG12" s="21"/>
      <c r="AH12" s="21"/>
      <c r="AI12" s="21"/>
      <c r="AJ12" s="22"/>
      <c r="AK12" s="22"/>
      <c r="AL12" s="22"/>
    </row>
    <row r="13" spans="1:38" ht="15.6" x14ac:dyDescent="0.3">
      <c r="A13" s="23" t="s">
        <v>45</v>
      </c>
      <c r="B13" s="23" t="s">
        <v>50</v>
      </c>
      <c r="C13" s="23" t="s">
        <v>48</v>
      </c>
      <c r="D13" s="23" t="s">
        <v>37</v>
      </c>
      <c r="E13" s="23" t="s">
        <v>38</v>
      </c>
      <c r="F13" s="39" t="s">
        <v>49</v>
      </c>
      <c r="G13" s="24">
        <v>6</v>
      </c>
      <c r="H13" s="23" t="s">
        <v>40</v>
      </c>
      <c r="I13" s="24" t="s">
        <v>39</v>
      </c>
      <c r="J13" s="23" t="s">
        <v>41</v>
      </c>
      <c r="K13" s="25">
        <v>0.9</v>
      </c>
      <c r="L13" s="25" t="s">
        <v>42</v>
      </c>
      <c r="M13" s="26">
        <v>-4</v>
      </c>
      <c r="N13" s="27">
        <v>2106</v>
      </c>
      <c r="O13" s="28" t="s">
        <v>43</v>
      </c>
      <c r="P13" s="27" t="s">
        <v>44</v>
      </c>
      <c r="Q13" s="28" t="s">
        <v>51</v>
      </c>
      <c r="R13" s="29">
        <v>20</v>
      </c>
      <c r="S13" s="29">
        <v>0</v>
      </c>
      <c r="T13" s="29">
        <v>116706297.72764228</v>
      </c>
      <c r="U13" s="29">
        <v>8402116.4471544717</v>
      </c>
      <c r="V13" s="50">
        <f t="shared" si="1"/>
        <v>0.17137035780771695</v>
      </c>
      <c r="W13" s="36">
        <f t="shared" si="2"/>
        <v>0</v>
      </c>
      <c r="X13" s="27">
        <v>7.1993685094548256</v>
      </c>
      <c r="Y13" s="31"/>
      <c r="Z13" s="54"/>
      <c r="AA13" s="57"/>
      <c r="AB13" s="54"/>
      <c r="AC13" s="54"/>
      <c r="AD13" s="54"/>
      <c r="AE13" s="21"/>
      <c r="AF13" s="21"/>
      <c r="AG13" s="21"/>
      <c r="AH13" s="21"/>
      <c r="AI13" s="21"/>
      <c r="AJ13" s="22"/>
      <c r="AK13" s="22"/>
      <c r="AL13" s="22"/>
    </row>
    <row r="14" spans="1:38" ht="15.6" x14ac:dyDescent="0.3">
      <c r="A14" s="13" t="s">
        <v>45</v>
      </c>
      <c r="B14" s="13" t="s">
        <v>50</v>
      </c>
      <c r="C14" s="13" t="s">
        <v>48</v>
      </c>
      <c r="D14" s="13" t="s">
        <v>37</v>
      </c>
      <c r="E14" s="13" t="s">
        <v>38</v>
      </c>
      <c r="F14" s="38" t="s">
        <v>49</v>
      </c>
      <c r="G14" s="14">
        <v>6</v>
      </c>
      <c r="H14" s="13" t="s">
        <v>40</v>
      </c>
      <c r="I14" s="14" t="s">
        <v>39</v>
      </c>
      <c r="J14" s="13" t="s">
        <v>41</v>
      </c>
      <c r="K14" s="15">
        <v>1.25</v>
      </c>
      <c r="L14" s="15" t="s">
        <v>42</v>
      </c>
      <c r="M14" s="16">
        <v>-4</v>
      </c>
      <c r="N14" s="14">
        <v>3101</v>
      </c>
      <c r="O14" s="13" t="s">
        <v>43</v>
      </c>
      <c r="P14" s="14" t="s">
        <v>44</v>
      </c>
      <c r="Q14" s="13" t="s">
        <v>51</v>
      </c>
      <c r="R14" s="17">
        <v>33</v>
      </c>
      <c r="S14" s="17">
        <v>1</v>
      </c>
      <c r="T14" s="17">
        <v>108006455.85365854</v>
      </c>
      <c r="U14" s="17">
        <v>7498635.0365853654</v>
      </c>
      <c r="V14" s="49">
        <f t="shared" si="1"/>
        <v>0.31479599743618758</v>
      </c>
      <c r="W14" s="34">
        <f t="shared" si="2"/>
        <v>0.13335760376669398</v>
      </c>
      <c r="X14" s="14">
        <v>6.9427655757406868</v>
      </c>
      <c r="Y14" s="31"/>
      <c r="Z14" s="52">
        <v>1.25</v>
      </c>
      <c r="AA14" s="55">
        <v>-4</v>
      </c>
      <c r="AB14" s="52">
        <f t="shared" ref="AB14" si="6">AVERAGE(V14:V19)</f>
        <v>0.35538623565895189</v>
      </c>
      <c r="AC14" s="52">
        <f t="shared" ref="AC14" si="7">AVERAGE(W14:W19)</f>
        <v>0.17949300266128931</v>
      </c>
      <c r="AD14" s="52">
        <f t="shared" ref="AD14" si="8">AVERAGE(X14:X19)</f>
        <v>7.5987027507599416</v>
      </c>
      <c r="AE14" s="21"/>
      <c r="AF14" s="21"/>
      <c r="AG14" s="21"/>
      <c r="AH14" s="21"/>
      <c r="AI14" s="21"/>
      <c r="AJ14" s="22"/>
      <c r="AK14" s="22"/>
      <c r="AL14" s="22"/>
    </row>
    <row r="15" spans="1:38" ht="15.6" x14ac:dyDescent="0.3">
      <c r="A15" s="13" t="s">
        <v>45</v>
      </c>
      <c r="B15" s="13" t="s">
        <v>50</v>
      </c>
      <c r="C15" s="13" t="s">
        <v>48</v>
      </c>
      <c r="D15" s="13" t="s">
        <v>37</v>
      </c>
      <c r="E15" s="13" t="s">
        <v>38</v>
      </c>
      <c r="F15" s="38" t="s">
        <v>49</v>
      </c>
      <c r="G15" s="14">
        <v>6</v>
      </c>
      <c r="H15" s="13" t="s">
        <v>40</v>
      </c>
      <c r="I15" s="14" t="s">
        <v>39</v>
      </c>
      <c r="J15" s="13" t="s">
        <v>41</v>
      </c>
      <c r="K15" s="15">
        <v>1.25</v>
      </c>
      <c r="L15" s="15" t="s">
        <v>42</v>
      </c>
      <c r="M15" s="16">
        <v>-4</v>
      </c>
      <c r="N15" s="14">
        <v>3102</v>
      </c>
      <c r="O15" s="13" t="s">
        <v>43</v>
      </c>
      <c r="P15" s="14" t="s">
        <v>44</v>
      </c>
      <c r="Q15" s="13" t="s">
        <v>51</v>
      </c>
      <c r="R15" s="17">
        <v>14</v>
      </c>
      <c r="S15" s="17">
        <v>1</v>
      </c>
      <c r="T15" s="17">
        <v>120478474.80737704</v>
      </c>
      <c r="U15" s="17">
        <v>9530073.9221311472</v>
      </c>
      <c r="V15" s="49">
        <f t="shared" si="1"/>
        <v>0.12450356816005718</v>
      </c>
      <c r="W15" s="34">
        <f t="shared" si="2"/>
        <v>0.10493098040695749</v>
      </c>
      <c r="X15" s="14">
        <v>7.9101880542295913</v>
      </c>
      <c r="Y15" s="31"/>
      <c r="Z15" s="53"/>
      <c r="AA15" s="56"/>
      <c r="AB15" s="53"/>
      <c r="AC15" s="53"/>
      <c r="AD15" s="53"/>
      <c r="AE15" s="21"/>
      <c r="AF15" s="21"/>
      <c r="AG15" s="21"/>
      <c r="AH15" s="21"/>
      <c r="AI15" s="21"/>
      <c r="AJ15" s="22"/>
      <c r="AK15" s="22"/>
      <c r="AL15" s="22"/>
    </row>
    <row r="16" spans="1:38" ht="15.6" x14ac:dyDescent="0.3">
      <c r="A16" s="13" t="s">
        <v>45</v>
      </c>
      <c r="B16" s="13" t="s">
        <v>50</v>
      </c>
      <c r="C16" s="13" t="s">
        <v>48</v>
      </c>
      <c r="D16" s="13" t="s">
        <v>37</v>
      </c>
      <c r="E16" s="13" t="s">
        <v>38</v>
      </c>
      <c r="F16" s="38" t="s">
        <v>49</v>
      </c>
      <c r="G16" s="14">
        <v>6</v>
      </c>
      <c r="H16" s="13" t="s">
        <v>40</v>
      </c>
      <c r="I16" s="14" t="s">
        <v>39</v>
      </c>
      <c r="J16" s="13" t="s">
        <v>41</v>
      </c>
      <c r="K16" s="15">
        <v>1.25</v>
      </c>
      <c r="L16" s="15" t="s">
        <v>42</v>
      </c>
      <c r="M16" s="16">
        <v>-4</v>
      </c>
      <c r="N16" s="14">
        <v>3103</v>
      </c>
      <c r="O16" s="13" t="s">
        <v>43</v>
      </c>
      <c r="P16" s="14" t="s">
        <v>44</v>
      </c>
      <c r="Q16" s="13" t="s">
        <v>51</v>
      </c>
      <c r="R16" s="17">
        <v>129</v>
      </c>
      <c r="S16" s="17">
        <v>2</v>
      </c>
      <c r="T16" s="17">
        <v>107789961.3754386</v>
      </c>
      <c r="U16" s="17">
        <v>7716300.1263157893</v>
      </c>
      <c r="V16" s="49">
        <f t="shared" si="1"/>
        <v>1.2153265325304228</v>
      </c>
      <c r="W16" s="34">
        <f t="shared" si="2"/>
        <v>0.2591915772144695</v>
      </c>
      <c r="X16" s="14">
        <v>7.1586444858621618</v>
      </c>
      <c r="Y16" s="31"/>
      <c r="Z16" s="53"/>
      <c r="AA16" s="56"/>
      <c r="AB16" s="53"/>
      <c r="AC16" s="53"/>
      <c r="AD16" s="53"/>
      <c r="AE16" s="21"/>
      <c r="AF16" s="21"/>
      <c r="AG16" s="21"/>
      <c r="AH16" s="21"/>
      <c r="AI16" s="21"/>
      <c r="AJ16" s="22"/>
      <c r="AK16" s="22"/>
      <c r="AL16" s="22"/>
    </row>
    <row r="17" spans="1:38" ht="15.6" x14ac:dyDescent="0.3">
      <c r="A17" s="13" t="s">
        <v>45</v>
      </c>
      <c r="B17" s="13" t="s">
        <v>50</v>
      </c>
      <c r="C17" s="13" t="s">
        <v>48</v>
      </c>
      <c r="D17" s="13" t="s">
        <v>37</v>
      </c>
      <c r="E17" s="13" t="s">
        <v>38</v>
      </c>
      <c r="F17" s="38" t="s">
        <v>49</v>
      </c>
      <c r="G17" s="14">
        <v>6</v>
      </c>
      <c r="H17" s="13" t="s">
        <v>40</v>
      </c>
      <c r="I17" s="14" t="s">
        <v>39</v>
      </c>
      <c r="J17" s="13" t="s">
        <v>41</v>
      </c>
      <c r="K17" s="15">
        <v>1.25</v>
      </c>
      <c r="L17" s="15" t="s">
        <v>42</v>
      </c>
      <c r="M17" s="16">
        <v>-4</v>
      </c>
      <c r="N17" s="14">
        <v>3104</v>
      </c>
      <c r="O17" s="13" t="s">
        <v>43</v>
      </c>
      <c r="P17" s="14" t="s">
        <v>44</v>
      </c>
      <c r="Q17" s="13" t="s">
        <v>51</v>
      </c>
      <c r="R17" s="17">
        <v>22</v>
      </c>
      <c r="S17" s="17">
        <v>1</v>
      </c>
      <c r="T17" s="17">
        <v>116633740.43010753</v>
      </c>
      <c r="U17" s="17">
        <v>9163738.064516129</v>
      </c>
      <c r="V17" s="49">
        <f t="shared" si="1"/>
        <v>0.19719851147003803</v>
      </c>
      <c r="W17" s="34">
        <f t="shared" si="2"/>
        <v>0.10912577301529436</v>
      </c>
      <c r="X17" s="14">
        <v>7.8568500253213394</v>
      </c>
      <c r="Y17" s="31"/>
      <c r="Z17" s="53"/>
      <c r="AA17" s="56"/>
      <c r="AB17" s="53"/>
      <c r="AC17" s="53"/>
      <c r="AD17" s="53"/>
      <c r="AE17" s="21"/>
      <c r="AF17" s="21"/>
      <c r="AG17" s="21"/>
      <c r="AH17" s="21"/>
      <c r="AI17" s="21"/>
      <c r="AJ17" s="22"/>
      <c r="AK17" s="22"/>
      <c r="AL17" s="22"/>
    </row>
    <row r="18" spans="1:38" ht="15.6" x14ac:dyDescent="0.3">
      <c r="A18" s="13" t="s">
        <v>45</v>
      </c>
      <c r="B18" s="13" t="s">
        <v>50</v>
      </c>
      <c r="C18" s="13" t="s">
        <v>48</v>
      </c>
      <c r="D18" s="13" t="s">
        <v>37</v>
      </c>
      <c r="E18" s="13" t="s">
        <v>38</v>
      </c>
      <c r="F18" s="38" t="s">
        <v>49</v>
      </c>
      <c r="G18" s="14">
        <v>6</v>
      </c>
      <c r="H18" s="13" t="s">
        <v>40</v>
      </c>
      <c r="I18" s="14" t="s">
        <v>39</v>
      </c>
      <c r="J18" s="13" t="s">
        <v>41</v>
      </c>
      <c r="K18" s="15">
        <v>1.25</v>
      </c>
      <c r="L18" s="15" t="s">
        <v>42</v>
      </c>
      <c r="M18" s="16">
        <v>-4</v>
      </c>
      <c r="N18" s="14">
        <v>3105</v>
      </c>
      <c r="O18" s="13" t="s">
        <v>43</v>
      </c>
      <c r="P18" s="14" t="s">
        <v>44</v>
      </c>
      <c r="Q18" s="13" t="s">
        <v>51</v>
      </c>
      <c r="R18" s="17">
        <v>16</v>
      </c>
      <c r="S18" s="17">
        <v>3</v>
      </c>
      <c r="T18" s="17">
        <v>111320389.17647058</v>
      </c>
      <c r="U18" s="17">
        <v>8357088.188235295</v>
      </c>
      <c r="V18" s="49">
        <f t="shared" si="1"/>
        <v>0.17067852655348034</v>
      </c>
      <c r="W18" s="34">
        <f t="shared" si="2"/>
        <v>0.35897670724873471</v>
      </c>
      <c r="X18" s="14">
        <v>7.5072394644499703</v>
      </c>
      <c r="Y18" s="31"/>
      <c r="Z18" s="53"/>
      <c r="AA18" s="56"/>
      <c r="AB18" s="53"/>
      <c r="AC18" s="53"/>
      <c r="AD18" s="53"/>
      <c r="AE18" s="21"/>
      <c r="AF18" s="21"/>
      <c r="AG18" s="21"/>
      <c r="AH18" s="21"/>
      <c r="AI18" s="21"/>
      <c r="AJ18" s="22"/>
      <c r="AK18" s="22"/>
      <c r="AL18" s="22"/>
    </row>
    <row r="19" spans="1:38" ht="15.6" x14ac:dyDescent="0.3">
      <c r="A19" s="13" t="s">
        <v>45</v>
      </c>
      <c r="B19" s="13" t="s">
        <v>50</v>
      </c>
      <c r="C19" s="13" t="s">
        <v>48</v>
      </c>
      <c r="D19" s="13" t="s">
        <v>37</v>
      </c>
      <c r="E19" s="13" t="s">
        <v>38</v>
      </c>
      <c r="F19" s="38" t="s">
        <v>49</v>
      </c>
      <c r="G19" s="14">
        <v>6</v>
      </c>
      <c r="H19" s="13" t="s">
        <v>40</v>
      </c>
      <c r="I19" s="14" t="s">
        <v>39</v>
      </c>
      <c r="J19" s="13" t="s">
        <v>41</v>
      </c>
      <c r="K19" s="15">
        <v>1.25</v>
      </c>
      <c r="L19" s="15" t="s">
        <v>42</v>
      </c>
      <c r="M19" s="16">
        <v>-4</v>
      </c>
      <c r="N19" s="14">
        <v>3106</v>
      </c>
      <c r="O19" s="13" t="s">
        <v>43</v>
      </c>
      <c r="P19" s="14" t="s">
        <v>44</v>
      </c>
      <c r="Q19" s="13" t="s">
        <v>51</v>
      </c>
      <c r="R19" s="17">
        <v>11</v>
      </c>
      <c r="S19" s="17">
        <v>1</v>
      </c>
      <c r="T19" s="17">
        <v>109275407.89795919</v>
      </c>
      <c r="U19" s="17">
        <v>8978645.4693877548</v>
      </c>
      <c r="V19" s="49">
        <f t="shared" si="1"/>
        <v>0.109814277803525</v>
      </c>
      <c r="W19" s="34">
        <f t="shared" si="2"/>
        <v>0.11137537431558582</v>
      </c>
      <c r="X19" s="14">
        <v>8.2165288989559002</v>
      </c>
      <c r="Y19" s="31"/>
      <c r="Z19" s="54"/>
      <c r="AA19" s="57"/>
      <c r="AB19" s="54"/>
      <c r="AC19" s="54"/>
      <c r="AD19" s="54"/>
      <c r="AE19" s="21"/>
      <c r="AF19" s="21"/>
      <c r="AG19" s="21"/>
      <c r="AH19" s="21"/>
      <c r="AI19" s="21"/>
      <c r="AJ19" s="22"/>
      <c r="AK19" s="22"/>
      <c r="AL19" s="22"/>
    </row>
    <row r="20" spans="1:38" ht="15.6" x14ac:dyDescent="0.3">
      <c r="A20" s="23" t="s">
        <v>45</v>
      </c>
      <c r="B20" s="23" t="s">
        <v>50</v>
      </c>
      <c r="C20" s="23" t="s">
        <v>48</v>
      </c>
      <c r="D20" s="23" t="s">
        <v>37</v>
      </c>
      <c r="E20" s="23" t="s">
        <v>38</v>
      </c>
      <c r="F20" s="39" t="s">
        <v>49</v>
      </c>
      <c r="G20" s="24">
        <v>6</v>
      </c>
      <c r="H20" s="23" t="s">
        <v>40</v>
      </c>
      <c r="I20" s="24" t="s">
        <v>39</v>
      </c>
      <c r="J20" s="23" t="s">
        <v>41</v>
      </c>
      <c r="K20" s="25">
        <v>2.5</v>
      </c>
      <c r="L20" s="25" t="s">
        <v>42</v>
      </c>
      <c r="M20" s="26">
        <v>-4</v>
      </c>
      <c r="N20" s="27">
        <v>4101</v>
      </c>
      <c r="O20" s="28" t="s">
        <v>43</v>
      </c>
      <c r="P20" s="27" t="s">
        <v>44</v>
      </c>
      <c r="Q20" s="28" t="s">
        <v>51</v>
      </c>
      <c r="R20" s="29">
        <v>16</v>
      </c>
      <c r="S20" s="29">
        <v>1</v>
      </c>
      <c r="T20" s="29">
        <v>138814484.27053142</v>
      </c>
      <c r="U20" s="29">
        <v>8723801.3526570052</v>
      </c>
      <c r="V20" s="50">
        <f t="shared" si="1"/>
        <v>0.12246560644830985</v>
      </c>
      <c r="W20" s="36">
        <f t="shared" si="2"/>
        <v>0.11462892832783617</v>
      </c>
      <c r="X20" s="27">
        <v>6.2845036658101536</v>
      </c>
      <c r="Y20" s="31"/>
      <c r="Z20" s="52">
        <v>2.5</v>
      </c>
      <c r="AA20" s="55">
        <v>-4</v>
      </c>
      <c r="AB20" s="52">
        <f t="shared" ref="AB20" si="9">AVERAGE(V20:V25)</f>
        <v>0.33099556932106933</v>
      </c>
      <c r="AC20" s="52">
        <f t="shared" ref="AC20" si="10">AVERAGE(W20:W25)</f>
        <v>0.23075540605205247</v>
      </c>
      <c r="AD20" s="52">
        <f t="shared" ref="AD20" si="11">AVERAGE(X20:X25)</f>
        <v>7.2315695736127461</v>
      </c>
      <c r="AE20" s="21"/>
      <c r="AF20" s="21"/>
      <c r="AG20" s="21"/>
      <c r="AH20" s="21"/>
      <c r="AI20" s="21"/>
      <c r="AJ20" s="22"/>
      <c r="AK20" s="22"/>
      <c r="AL20" s="22"/>
    </row>
    <row r="21" spans="1:38" ht="15.6" x14ac:dyDescent="0.3">
      <c r="A21" s="23" t="s">
        <v>45</v>
      </c>
      <c r="B21" s="23" t="s">
        <v>50</v>
      </c>
      <c r="C21" s="23" t="s">
        <v>48</v>
      </c>
      <c r="D21" s="23" t="s">
        <v>37</v>
      </c>
      <c r="E21" s="23" t="s">
        <v>38</v>
      </c>
      <c r="F21" s="39" t="s">
        <v>49</v>
      </c>
      <c r="G21" s="24">
        <v>6</v>
      </c>
      <c r="H21" s="23" t="s">
        <v>40</v>
      </c>
      <c r="I21" s="24" t="s">
        <v>39</v>
      </c>
      <c r="J21" s="23" t="s">
        <v>41</v>
      </c>
      <c r="K21" s="25">
        <v>2.5</v>
      </c>
      <c r="L21" s="25" t="s">
        <v>42</v>
      </c>
      <c r="M21" s="26">
        <v>-4</v>
      </c>
      <c r="N21" s="27">
        <v>4102</v>
      </c>
      <c r="O21" s="28" t="s">
        <v>43</v>
      </c>
      <c r="P21" s="27" t="s">
        <v>44</v>
      </c>
      <c r="Q21" s="28" t="s">
        <v>51</v>
      </c>
      <c r="R21" s="29">
        <v>32</v>
      </c>
      <c r="S21" s="29">
        <v>4</v>
      </c>
      <c r="T21" s="29">
        <v>102342435.05172414</v>
      </c>
      <c r="U21" s="29">
        <v>8340039.2844827585</v>
      </c>
      <c r="V21" s="50">
        <f t="shared" si="1"/>
        <v>0.3517602447294273</v>
      </c>
      <c r="W21" s="36">
        <f t="shared" si="2"/>
        <v>0.47961404779498906</v>
      </c>
      <c r="X21" s="27">
        <v>8.1491507215630357</v>
      </c>
      <c r="Y21" s="31"/>
      <c r="Z21" s="53"/>
      <c r="AA21" s="56"/>
      <c r="AB21" s="53"/>
      <c r="AC21" s="53"/>
      <c r="AD21" s="53"/>
      <c r="AE21" s="21"/>
      <c r="AF21" s="21"/>
      <c r="AG21" s="21"/>
      <c r="AH21" s="21"/>
      <c r="AI21" s="21"/>
      <c r="AJ21" s="22"/>
      <c r="AK21" s="22"/>
      <c r="AL21" s="22"/>
    </row>
    <row r="22" spans="1:38" ht="15.6" x14ac:dyDescent="0.3">
      <c r="A22" s="23" t="s">
        <v>45</v>
      </c>
      <c r="B22" s="23" t="s">
        <v>50</v>
      </c>
      <c r="C22" s="23" t="s">
        <v>48</v>
      </c>
      <c r="D22" s="23" t="s">
        <v>37</v>
      </c>
      <c r="E22" s="23" t="s">
        <v>38</v>
      </c>
      <c r="F22" s="39" t="s">
        <v>49</v>
      </c>
      <c r="G22" s="24">
        <v>6</v>
      </c>
      <c r="H22" s="23" t="s">
        <v>40</v>
      </c>
      <c r="I22" s="24" t="s">
        <v>39</v>
      </c>
      <c r="J22" s="23" t="s">
        <v>41</v>
      </c>
      <c r="K22" s="25">
        <v>2.5</v>
      </c>
      <c r="L22" s="25" t="s">
        <v>42</v>
      </c>
      <c r="M22" s="26">
        <v>-4</v>
      </c>
      <c r="N22" s="27">
        <v>4103</v>
      </c>
      <c r="O22" s="28" t="s">
        <v>43</v>
      </c>
      <c r="P22" s="27" t="s">
        <v>44</v>
      </c>
      <c r="Q22" s="28" t="s">
        <v>51</v>
      </c>
      <c r="R22" s="29">
        <v>25</v>
      </c>
      <c r="S22" s="29">
        <v>2</v>
      </c>
      <c r="T22" s="29">
        <v>121573918.49397589</v>
      </c>
      <c r="U22" s="29">
        <v>8356716.2650602413</v>
      </c>
      <c r="V22" s="50">
        <f t="shared" si="1"/>
        <v>0.22208710827510161</v>
      </c>
      <c r="W22" s="36">
        <f t="shared" si="2"/>
        <v>0.23932845588668342</v>
      </c>
      <c r="X22" s="27">
        <v>6.8737738888249496</v>
      </c>
      <c r="Y22" s="31"/>
      <c r="Z22" s="53"/>
      <c r="AA22" s="56"/>
      <c r="AB22" s="53"/>
      <c r="AC22" s="53"/>
      <c r="AD22" s="53"/>
      <c r="AE22" s="21"/>
      <c r="AF22" s="21"/>
      <c r="AG22" s="21"/>
      <c r="AH22" s="21"/>
      <c r="AI22" s="21"/>
      <c r="AJ22" s="22"/>
      <c r="AK22" s="22"/>
      <c r="AL22" s="22"/>
    </row>
    <row r="23" spans="1:38" ht="15.6" x14ac:dyDescent="0.3">
      <c r="A23" s="23" t="s">
        <v>45</v>
      </c>
      <c r="B23" s="23" t="s">
        <v>50</v>
      </c>
      <c r="C23" s="23" t="s">
        <v>48</v>
      </c>
      <c r="D23" s="23" t="s">
        <v>37</v>
      </c>
      <c r="E23" s="23" t="s">
        <v>38</v>
      </c>
      <c r="F23" s="39" t="s">
        <v>49</v>
      </c>
      <c r="G23" s="24">
        <v>6</v>
      </c>
      <c r="H23" s="23" t="s">
        <v>40</v>
      </c>
      <c r="I23" s="24" t="s">
        <v>39</v>
      </c>
      <c r="J23" s="23" t="s">
        <v>41</v>
      </c>
      <c r="K23" s="25">
        <v>2.5</v>
      </c>
      <c r="L23" s="25" t="s">
        <v>42</v>
      </c>
      <c r="M23" s="26">
        <v>-4</v>
      </c>
      <c r="N23" s="27">
        <v>4104</v>
      </c>
      <c r="O23" s="28" t="s">
        <v>43</v>
      </c>
      <c r="P23" s="27" t="s">
        <v>44</v>
      </c>
      <c r="Q23" s="28" t="s">
        <v>51</v>
      </c>
      <c r="R23" s="29">
        <v>51</v>
      </c>
      <c r="S23" s="29">
        <v>3</v>
      </c>
      <c r="T23" s="29">
        <v>114534987.456</v>
      </c>
      <c r="U23" s="29">
        <v>9086312.7039999999</v>
      </c>
      <c r="V23" s="50">
        <f t="shared" si="1"/>
        <v>0.47147165420299847</v>
      </c>
      <c r="W23" s="36">
        <f t="shared" si="2"/>
        <v>0.3301669332466769</v>
      </c>
      <c r="X23" s="27">
        <v>7.9332201502974069</v>
      </c>
      <c r="Y23" s="31"/>
      <c r="Z23" s="53"/>
      <c r="AA23" s="56"/>
      <c r="AB23" s="53"/>
      <c r="AC23" s="53"/>
      <c r="AD23" s="53"/>
      <c r="AE23" s="21"/>
      <c r="AF23" s="21"/>
      <c r="AG23" s="21"/>
      <c r="AH23" s="21"/>
      <c r="AI23" s="21"/>
      <c r="AJ23" s="22"/>
      <c r="AK23" s="22"/>
      <c r="AL23" s="22"/>
    </row>
    <row r="24" spans="1:38" ht="15.6" x14ac:dyDescent="0.3">
      <c r="A24" s="23" t="s">
        <v>45</v>
      </c>
      <c r="B24" s="23" t="s">
        <v>50</v>
      </c>
      <c r="C24" s="23" t="s">
        <v>48</v>
      </c>
      <c r="D24" s="23" t="s">
        <v>37</v>
      </c>
      <c r="E24" s="23" t="s">
        <v>38</v>
      </c>
      <c r="F24" s="39" t="s">
        <v>49</v>
      </c>
      <c r="G24" s="24">
        <v>6</v>
      </c>
      <c r="H24" s="23" t="s">
        <v>40</v>
      </c>
      <c r="I24" s="24" t="s">
        <v>39</v>
      </c>
      <c r="J24" s="23" t="s">
        <v>41</v>
      </c>
      <c r="K24" s="25">
        <v>2.5</v>
      </c>
      <c r="L24" s="25" t="s">
        <v>42</v>
      </c>
      <c r="M24" s="26">
        <v>-4</v>
      </c>
      <c r="N24" s="27">
        <v>4105</v>
      </c>
      <c r="O24" s="28" t="s">
        <v>43</v>
      </c>
      <c r="P24" s="27" t="s">
        <v>44</v>
      </c>
      <c r="Q24" s="28" t="s">
        <v>51</v>
      </c>
      <c r="R24" s="29">
        <v>63</v>
      </c>
      <c r="S24" s="29">
        <v>2</v>
      </c>
      <c r="T24" s="29">
        <v>129114427.89041096</v>
      </c>
      <c r="U24" s="29">
        <v>9058214.2465753425</v>
      </c>
      <c r="V24" s="50">
        <f t="shared" si="1"/>
        <v>0.50342940802224168</v>
      </c>
      <c r="W24" s="36">
        <f t="shared" si="2"/>
        <v>0.22079407105612942</v>
      </c>
      <c r="X24" s="27">
        <v>7.0156483629108619</v>
      </c>
      <c r="Y24" s="31"/>
      <c r="Z24" s="53"/>
      <c r="AA24" s="56"/>
      <c r="AB24" s="53"/>
      <c r="AC24" s="53"/>
      <c r="AD24" s="53"/>
      <c r="AE24" s="21"/>
      <c r="AF24" s="21"/>
      <c r="AG24" s="21"/>
      <c r="AH24" s="21"/>
      <c r="AI24" s="21"/>
      <c r="AJ24" s="22"/>
      <c r="AK24" s="22"/>
      <c r="AL24" s="22"/>
    </row>
    <row r="25" spans="1:38" ht="15.6" x14ac:dyDescent="0.3">
      <c r="A25" s="23" t="s">
        <v>45</v>
      </c>
      <c r="B25" s="23" t="s">
        <v>50</v>
      </c>
      <c r="C25" s="23" t="s">
        <v>48</v>
      </c>
      <c r="D25" s="23" t="s">
        <v>37</v>
      </c>
      <c r="E25" s="23" t="s">
        <v>38</v>
      </c>
      <c r="F25" s="39" t="s">
        <v>49</v>
      </c>
      <c r="G25" s="24">
        <v>6</v>
      </c>
      <c r="H25" s="23" t="s">
        <v>40</v>
      </c>
      <c r="I25" s="24" t="s">
        <v>39</v>
      </c>
      <c r="J25" s="23" t="s">
        <v>41</v>
      </c>
      <c r="K25" s="25">
        <v>2.5</v>
      </c>
      <c r="L25" s="25" t="s">
        <v>42</v>
      </c>
      <c r="M25" s="26">
        <v>-4</v>
      </c>
      <c r="N25" s="27">
        <v>4106</v>
      </c>
      <c r="O25" s="28" t="s">
        <v>43</v>
      </c>
      <c r="P25" s="27" t="s">
        <v>44</v>
      </c>
      <c r="Q25" s="28" t="s">
        <v>51</v>
      </c>
      <c r="R25" s="29">
        <v>30</v>
      </c>
      <c r="S25" s="29">
        <v>0</v>
      </c>
      <c r="T25" s="29">
        <v>95310896.348754451</v>
      </c>
      <c r="U25" s="29">
        <v>6798641.2313167257</v>
      </c>
      <c r="V25" s="50">
        <f t="shared" si="1"/>
        <v>0.31475939424833715</v>
      </c>
      <c r="W25" s="36">
        <f t="shared" si="2"/>
        <v>0</v>
      </c>
      <c r="X25" s="27">
        <v>7.1331206522700725</v>
      </c>
      <c r="Y25" s="31"/>
      <c r="Z25" s="54"/>
      <c r="AA25" s="57"/>
      <c r="AB25" s="54"/>
      <c r="AC25" s="54"/>
      <c r="AD25" s="54"/>
      <c r="AE25" s="21"/>
      <c r="AF25" s="21"/>
      <c r="AG25" s="21"/>
      <c r="AH25" s="21"/>
      <c r="AI25" s="21"/>
      <c r="AJ25" s="22"/>
      <c r="AK25" s="22"/>
      <c r="AL25" s="22"/>
    </row>
    <row r="26" spans="1:38" ht="15.6" x14ac:dyDescent="0.3">
      <c r="A26" s="13" t="s">
        <v>45</v>
      </c>
      <c r="B26" s="13" t="s">
        <v>50</v>
      </c>
      <c r="C26" s="13" t="s">
        <v>48</v>
      </c>
      <c r="D26" s="13" t="s">
        <v>37</v>
      </c>
      <c r="E26" s="13" t="s">
        <v>38</v>
      </c>
      <c r="F26" s="38" t="s">
        <v>49</v>
      </c>
      <c r="G26" s="14">
        <v>6</v>
      </c>
      <c r="H26" s="13" t="s">
        <v>40</v>
      </c>
      <c r="I26" s="14" t="s">
        <v>39</v>
      </c>
      <c r="J26" s="13" t="s">
        <v>41</v>
      </c>
      <c r="K26" s="15">
        <v>5</v>
      </c>
      <c r="L26" s="15" t="s">
        <v>42</v>
      </c>
      <c r="M26" s="16">
        <v>-4</v>
      </c>
      <c r="N26" s="14">
        <v>5101</v>
      </c>
      <c r="O26" s="13" t="s">
        <v>43</v>
      </c>
      <c r="P26" s="14" t="s">
        <v>44</v>
      </c>
      <c r="Q26" s="13" t="s">
        <v>51</v>
      </c>
      <c r="R26" s="17">
        <v>74</v>
      </c>
      <c r="S26" s="17">
        <v>0</v>
      </c>
      <c r="T26" s="17">
        <v>116029911.07526882</v>
      </c>
      <c r="U26" s="17">
        <v>8902736.8996415772</v>
      </c>
      <c r="V26" s="49">
        <f t="shared" si="1"/>
        <v>0.63776658375611495</v>
      </c>
      <c r="W26" s="34">
        <f t="shared" si="2"/>
        <v>0</v>
      </c>
      <c r="X26" s="14">
        <v>7.672794727789074</v>
      </c>
      <c r="Y26" s="32"/>
      <c r="Z26" s="52">
        <v>5</v>
      </c>
      <c r="AA26" s="55">
        <v>-4</v>
      </c>
      <c r="AB26" s="52">
        <f t="shared" ref="AB26" si="12">AVERAGE(V26:V31)</f>
        <v>0.52233867005422907</v>
      </c>
      <c r="AC26" s="52">
        <f t="shared" ref="AC26" si="13">AVERAGE(W26:W31)</f>
        <v>0.37445918202917855</v>
      </c>
      <c r="AD26" s="52">
        <f t="shared" ref="AD26" si="14">AVERAGE(X26:X31)</f>
        <v>7.2723975237003096</v>
      </c>
      <c r="AE26" s="30"/>
      <c r="AF26" s="30"/>
      <c r="AG26" s="30"/>
      <c r="AH26" s="30"/>
      <c r="AI26" s="30"/>
      <c r="AJ26" s="22"/>
      <c r="AK26" s="22"/>
      <c r="AL26" s="22"/>
    </row>
    <row r="27" spans="1:38" ht="15.6" x14ac:dyDescent="0.3">
      <c r="A27" s="13" t="s">
        <v>45</v>
      </c>
      <c r="B27" s="13" t="s">
        <v>50</v>
      </c>
      <c r="C27" s="13" t="s">
        <v>48</v>
      </c>
      <c r="D27" s="13" t="s">
        <v>37</v>
      </c>
      <c r="E27" s="13" t="s">
        <v>38</v>
      </c>
      <c r="F27" s="38" t="s">
        <v>49</v>
      </c>
      <c r="G27" s="14">
        <v>6</v>
      </c>
      <c r="H27" s="13" t="s">
        <v>40</v>
      </c>
      <c r="I27" s="14" t="s">
        <v>39</v>
      </c>
      <c r="J27" s="13" t="s">
        <v>41</v>
      </c>
      <c r="K27" s="15">
        <v>5</v>
      </c>
      <c r="L27" s="15" t="s">
        <v>42</v>
      </c>
      <c r="M27" s="16">
        <v>-4</v>
      </c>
      <c r="N27" s="14">
        <v>5102</v>
      </c>
      <c r="O27" s="13" t="s">
        <v>43</v>
      </c>
      <c r="P27" s="14" t="s">
        <v>44</v>
      </c>
      <c r="Q27" s="13" t="s">
        <v>51</v>
      </c>
      <c r="R27" s="17">
        <v>20</v>
      </c>
      <c r="S27" s="17">
        <v>2</v>
      </c>
      <c r="T27" s="17">
        <v>124101472.79166667</v>
      </c>
      <c r="U27" s="17">
        <v>9971950.666666666</v>
      </c>
      <c r="V27" s="49">
        <f t="shared" si="1"/>
        <v>0.17727428615558932</v>
      </c>
      <c r="W27" s="34">
        <f t="shared" si="2"/>
        <v>0.20056256462292968</v>
      </c>
      <c r="X27" s="14">
        <v>8.0353201636913028</v>
      </c>
      <c r="Y27" s="32"/>
      <c r="Z27" s="53"/>
      <c r="AA27" s="56"/>
      <c r="AB27" s="53"/>
      <c r="AC27" s="53"/>
      <c r="AD27" s="53"/>
      <c r="AE27" s="30"/>
      <c r="AF27" s="30"/>
      <c r="AG27" s="30"/>
      <c r="AH27" s="30"/>
      <c r="AI27" s="30"/>
      <c r="AJ27" s="22"/>
      <c r="AK27" s="22"/>
      <c r="AL27" s="22"/>
    </row>
    <row r="28" spans="1:38" ht="15.6" x14ac:dyDescent="0.3">
      <c r="A28" s="13" t="s">
        <v>45</v>
      </c>
      <c r="B28" s="13" t="s">
        <v>50</v>
      </c>
      <c r="C28" s="13" t="s">
        <v>48</v>
      </c>
      <c r="D28" s="13" t="s">
        <v>37</v>
      </c>
      <c r="E28" s="13" t="s">
        <v>38</v>
      </c>
      <c r="F28" s="38" t="s">
        <v>49</v>
      </c>
      <c r="G28" s="14">
        <v>6</v>
      </c>
      <c r="H28" s="13" t="s">
        <v>40</v>
      </c>
      <c r="I28" s="14" t="s">
        <v>39</v>
      </c>
      <c r="J28" s="13" t="s">
        <v>41</v>
      </c>
      <c r="K28" s="15">
        <v>5</v>
      </c>
      <c r="L28" s="15" t="s">
        <v>42</v>
      </c>
      <c r="M28" s="16">
        <v>-4</v>
      </c>
      <c r="N28" s="14">
        <v>5103</v>
      </c>
      <c r="O28" s="13" t="s">
        <v>43</v>
      </c>
      <c r="P28" s="14" t="s">
        <v>44</v>
      </c>
      <c r="Q28" s="13" t="s">
        <v>51</v>
      </c>
      <c r="R28" s="17">
        <v>34</v>
      </c>
      <c r="S28" s="17">
        <v>4</v>
      </c>
      <c r="T28" s="17">
        <v>155330144.86486486</v>
      </c>
      <c r="U28" s="17">
        <v>10997176.216216216</v>
      </c>
      <c r="V28" s="49">
        <f t="shared" si="1"/>
        <v>0.24464021477002737</v>
      </c>
      <c r="W28" s="34">
        <f t="shared" si="2"/>
        <v>0.36372973582997425</v>
      </c>
      <c r="X28" s="14">
        <v>7.0798725036815044</v>
      </c>
      <c r="Y28" s="32"/>
      <c r="Z28" s="53"/>
      <c r="AA28" s="56"/>
      <c r="AB28" s="53"/>
      <c r="AC28" s="53"/>
      <c r="AD28" s="53"/>
      <c r="AE28" s="30"/>
      <c r="AF28" s="30"/>
      <c r="AG28" s="30"/>
      <c r="AH28" s="30"/>
      <c r="AI28" s="30"/>
      <c r="AJ28" s="22"/>
      <c r="AK28" s="22"/>
      <c r="AL28" s="22"/>
    </row>
    <row r="29" spans="1:38" ht="15.6" x14ac:dyDescent="0.3">
      <c r="A29" s="13" t="s">
        <v>45</v>
      </c>
      <c r="B29" s="13" t="s">
        <v>50</v>
      </c>
      <c r="C29" s="13" t="s">
        <v>48</v>
      </c>
      <c r="D29" s="13" t="s">
        <v>37</v>
      </c>
      <c r="E29" s="13" t="s">
        <v>38</v>
      </c>
      <c r="F29" s="38" t="s">
        <v>49</v>
      </c>
      <c r="G29" s="14">
        <v>6</v>
      </c>
      <c r="H29" s="13" t="s">
        <v>40</v>
      </c>
      <c r="I29" s="14" t="s">
        <v>39</v>
      </c>
      <c r="J29" s="13" t="s">
        <v>41</v>
      </c>
      <c r="K29" s="15">
        <v>5</v>
      </c>
      <c r="L29" s="15" t="s">
        <v>42</v>
      </c>
      <c r="M29" s="16">
        <v>-4</v>
      </c>
      <c r="N29" s="14">
        <v>5104</v>
      </c>
      <c r="O29" s="13" t="s">
        <v>43</v>
      </c>
      <c r="P29" s="14" t="s">
        <v>44</v>
      </c>
      <c r="Q29" s="13" t="s">
        <v>51</v>
      </c>
      <c r="R29" s="17">
        <v>155</v>
      </c>
      <c r="S29" s="17">
        <v>1</v>
      </c>
      <c r="T29" s="17">
        <v>109971465.89883269</v>
      </c>
      <c r="U29" s="17">
        <v>7652873.9260700382</v>
      </c>
      <c r="V29" s="49">
        <f t="shared" si="1"/>
        <v>1.4185497913023262</v>
      </c>
      <c r="W29" s="34">
        <f t="shared" si="2"/>
        <v>0.13066986463652977</v>
      </c>
      <c r="X29" s="14">
        <v>6.9589632760831206</v>
      </c>
      <c r="Y29" s="32"/>
      <c r="Z29" s="53"/>
      <c r="AA29" s="56"/>
      <c r="AB29" s="53"/>
      <c r="AC29" s="53"/>
      <c r="AD29" s="53"/>
      <c r="AE29" s="30"/>
      <c r="AF29" s="30"/>
      <c r="AG29" s="30"/>
      <c r="AH29" s="30"/>
      <c r="AI29" s="30"/>
      <c r="AJ29" s="22"/>
      <c r="AK29" s="22"/>
      <c r="AL29" s="22"/>
    </row>
    <row r="30" spans="1:38" ht="15.6" x14ac:dyDescent="0.3">
      <c r="A30" s="13" t="s">
        <v>45</v>
      </c>
      <c r="B30" s="13" t="s">
        <v>50</v>
      </c>
      <c r="C30" s="13" t="s">
        <v>48</v>
      </c>
      <c r="D30" s="13" t="s">
        <v>37</v>
      </c>
      <c r="E30" s="13" t="s">
        <v>38</v>
      </c>
      <c r="F30" s="38" t="s">
        <v>49</v>
      </c>
      <c r="G30" s="14">
        <v>6</v>
      </c>
      <c r="H30" s="13" t="s">
        <v>40</v>
      </c>
      <c r="I30" s="14" t="s">
        <v>39</v>
      </c>
      <c r="J30" s="13" t="s">
        <v>41</v>
      </c>
      <c r="K30" s="15">
        <v>5</v>
      </c>
      <c r="L30" s="15" t="s">
        <v>42</v>
      </c>
      <c r="M30" s="16">
        <v>-4</v>
      </c>
      <c r="N30" s="14">
        <v>5105</v>
      </c>
      <c r="O30" s="13" t="s">
        <v>43</v>
      </c>
      <c r="P30" s="14" t="s">
        <v>44</v>
      </c>
      <c r="Q30" s="13" t="s">
        <v>51</v>
      </c>
      <c r="R30" s="17">
        <v>44</v>
      </c>
      <c r="S30" s="17">
        <v>2</v>
      </c>
      <c r="T30" s="17">
        <v>120977033.13333334</v>
      </c>
      <c r="U30" s="17">
        <v>8959195.1600000001</v>
      </c>
      <c r="V30" s="49">
        <f t="shared" si="1"/>
        <v>0.38023746167838046</v>
      </c>
      <c r="W30" s="34">
        <f t="shared" si="2"/>
        <v>0.22323433793800737</v>
      </c>
      <c r="X30" s="14">
        <v>7.4056991876513738</v>
      </c>
      <c r="Y30" s="32"/>
      <c r="Z30" s="53"/>
      <c r="AA30" s="56"/>
      <c r="AB30" s="53"/>
      <c r="AC30" s="53"/>
      <c r="AD30" s="53"/>
      <c r="AE30" s="30"/>
      <c r="AF30" s="30"/>
      <c r="AG30" s="30"/>
      <c r="AH30" s="30"/>
      <c r="AI30" s="30"/>
      <c r="AJ30" s="22"/>
      <c r="AK30" s="22"/>
      <c r="AL30" s="22"/>
    </row>
    <row r="31" spans="1:38" ht="15.6" x14ac:dyDescent="0.3">
      <c r="A31" s="40" t="s">
        <v>45</v>
      </c>
      <c r="B31" s="40" t="s">
        <v>50</v>
      </c>
      <c r="C31" s="40" t="s">
        <v>48</v>
      </c>
      <c r="D31" s="40" t="s">
        <v>37</v>
      </c>
      <c r="E31" s="40" t="s">
        <v>38</v>
      </c>
      <c r="F31" s="41" t="s">
        <v>49</v>
      </c>
      <c r="G31" s="42">
        <v>6</v>
      </c>
      <c r="H31" s="40" t="s">
        <v>40</v>
      </c>
      <c r="I31" s="42" t="s">
        <v>39</v>
      </c>
      <c r="J31" s="40" t="s">
        <v>41</v>
      </c>
      <c r="K31" s="43">
        <v>5</v>
      </c>
      <c r="L31" s="43" t="s">
        <v>42</v>
      </c>
      <c r="M31" s="44">
        <v>-4</v>
      </c>
      <c r="N31" s="42">
        <v>5106</v>
      </c>
      <c r="O31" s="40" t="s">
        <v>43</v>
      </c>
      <c r="P31" s="42" t="s">
        <v>44</v>
      </c>
      <c r="Q31" s="40" t="s">
        <v>51</v>
      </c>
      <c r="R31" s="45">
        <v>22</v>
      </c>
      <c r="S31" s="45">
        <v>10</v>
      </c>
      <c r="T31" s="45">
        <v>116125607.3034188</v>
      </c>
      <c r="U31" s="45">
        <v>7526954.461538461</v>
      </c>
      <c r="V31" s="51">
        <f t="shared" si="1"/>
        <v>0.27556368266293579</v>
      </c>
      <c r="W31" s="46">
        <f t="shared" si="2"/>
        <v>1.3285585891476304</v>
      </c>
      <c r="X31" s="42">
        <v>6.48173528330548</v>
      </c>
      <c r="Y31" s="32"/>
      <c r="Z31" s="54"/>
      <c r="AA31" s="57"/>
      <c r="AB31" s="54"/>
      <c r="AC31" s="54"/>
      <c r="AD31" s="54"/>
      <c r="AE31" s="47"/>
      <c r="AF31" s="47"/>
      <c r="AG31" s="47"/>
      <c r="AH31" s="47"/>
      <c r="AI31" s="47"/>
      <c r="AJ31" s="48"/>
      <c r="AK31" s="48"/>
      <c r="AL31" s="48"/>
    </row>
    <row r="32" spans="1:38" ht="15.6" x14ac:dyDescent="0.3">
      <c r="A32" s="13" t="s">
        <v>45</v>
      </c>
      <c r="B32" s="13" t="s">
        <v>50</v>
      </c>
      <c r="C32" s="13" t="s">
        <v>48</v>
      </c>
      <c r="D32" s="13" t="s">
        <v>37</v>
      </c>
      <c r="E32" s="13" t="s">
        <v>38</v>
      </c>
      <c r="F32" s="37" t="s">
        <v>49</v>
      </c>
      <c r="G32" s="14">
        <v>6</v>
      </c>
      <c r="H32" s="13" t="s">
        <v>40</v>
      </c>
      <c r="I32" s="14" t="s">
        <v>39</v>
      </c>
      <c r="J32" s="13" t="s">
        <v>41</v>
      </c>
      <c r="K32" s="15">
        <v>0</v>
      </c>
      <c r="L32" s="15" t="s">
        <v>42</v>
      </c>
      <c r="M32" s="16">
        <v>15</v>
      </c>
      <c r="N32" s="14">
        <v>1101</v>
      </c>
      <c r="O32" s="13" t="s">
        <v>43</v>
      </c>
      <c r="P32" s="14" t="s">
        <v>44</v>
      </c>
      <c r="Q32" s="13" t="s">
        <v>51</v>
      </c>
      <c r="R32" s="17">
        <v>184</v>
      </c>
      <c r="S32" s="17">
        <v>4</v>
      </c>
      <c r="T32" s="17">
        <v>146304337.3493976</v>
      </c>
      <c r="U32" s="17">
        <v>4932168.6746987952</v>
      </c>
      <c r="V32" s="49">
        <f t="shared" si="1"/>
        <v>1.2849926625963703</v>
      </c>
      <c r="W32" s="34">
        <f>S32/U32*1000000</f>
        <v>0.81100227178347217</v>
      </c>
      <c r="X32" s="14">
        <v>3.3711705094019231</v>
      </c>
      <c r="Y32" s="35"/>
      <c r="Z32" s="52">
        <v>0</v>
      </c>
      <c r="AA32" s="55">
        <v>15</v>
      </c>
      <c r="AB32" s="52">
        <f t="shared" ref="AB32" si="15">AVERAGE(V32:V37)</f>
        <v>0.49183382827074595</v>
      </c>
      <c r="AC32" s="52">
        <f t="shared" ref="AC32" si="16">AVERAGE(W32:W37)</f>
        <v>0.34244092482046318</v>
      </c>
      <c r="AD32" s="52">
        <f t="shared" ref="AD32" si="17">AVERAGE(X32:X37)</f>
        <v>4.0637175792431899</v>
      </c>
    </row>
    <row r="33" spans="1:30" ht="15.6" x14ac:dyDescent="0.3">
      <c r="A33" s="13" t="s">
        <v>45</v>
      </c>
      <c r="B33" s="13" t="s">
        <v>50</v>
      </c>
      <c r="C33" s="13" t="s">
        <v>48</v>
      </c>
      <c r="D33" s="13" t="s">
        <v>37</v>
      </c>
      <c r="E33" s="13" t="s">
        <v>38</v>
      </c>
      <c r="F33" s="38" t="s">
        <v>49</v>
      </c>
      <c r="G33" s="14">
        <v>6</v>
      </c>
      <c r="H33" s="13" t="s">
        <v>40</v>
      </c>
      <c r="I33" s="14" t="s">
        <v>39</v>
      </c>
      <c r="J33" s="13" t="s">
        <v>41</v>
      </c>
      <c r="K33" s="15">
        <v>0</v>
      </c>
      <c r="L33" s="15" t="s">
        <v>42</v>
      </c>
      <c r="M33" s="16">
        <v>15</v>
      </c>
      <c r="N33" s="14">
        <v>1102</v>
      </c>
      <c r="O33" s="13" t="s">
        <v>43</v>
      </c>
      <c r="P33" s="14" t="s">
        <v>44</v>
      </c>
      <c r="Q33" s="13" t="s">
        <v>51</v>
      </c>
      <c r="R33" s="17">
        <v>44</v>
      </c>
      <c r="S33" s="17">
        <v>1</v>
      </c>
      <c r="T33" s="17">
        <v>159619250.94071144</v>
      </c>
      <c r="U33" s="17">
        <v>6774222.1897233203</v>
      </c>
      <c r="V33" s="49">
        <f t="shared" si="1"/>
        <v>0.28192088194120574</v>
      </c>
      <c r="W33" s="34">
        <f t="shared" ref="W33:W61" si="18">S33/U33*1000000</f>
        <v>0.14761842348735285</v>
      </c>
      <c r="X33" s="14">
        <v>4.2439882093166315</v>
      </c>
      <c r="Y33" s="31"/>
      <c r="Z33" s="53"/>
      <c r="AA33" s="56"/>
      <c r="AB33" s="53"/>
      <c r="AC33" s="53"/>
      <c r="AD33" s="53"/>
    </row>
    <row r="34" spans="1:30" ht="15.6" x14ac:dyDescent="0.3">
      <c r="A34" s="13" t="s">
        <v>45</v>
      </c>
      <c r="B34" s="13" t="s">
        <v>50</v>
      </c>
      <c r="C34" s="13" t="s">
        <v>48</v>
      </c>
      <c r="D34" s="13" t="s">
        <v>37</v>
      </c>
      <c r="E34" s="13" t="s">
        <v>38</v>
      </c>
      <c r="F34" s="38" t="s">
        <v>49</v>
      </c>
      <c r="G34" s="14">
        <v>6</v>
      </c>
      <c r="H34" s="13" t="s">
        <v>40</v>
      </c>
      <c r="I34" s="14" t="s">
        <v>39</v>
      </c>
      <c r="J34" s="13" t="s">
        <v>41</v>
      </c>
      <c r="K34" s="15">
        <v>0</v>
      </c>
      <c r="L34" s="15" t="s">
        <v>42</v>
      </c>
      <c r="M34" s="16">
        <v>15</v>
      </c>
      <c r="N34" s="14">
        <v>1103</v>
      </c>
      <c r="O34" s="13" t="s">
        <v>43</v>
      </c>
      <c r="P34" s="14" t="s">
        <v>44</v>
      </c>
      <c r="Q34" s="13" t="s">
        <v>51</v>
      </c>
      <c r="R34" s="17">
        <v>48</v>
      </c>
      <c r="S34" s="17">
        <v>0</v>
      </c>
      <c r="T34" s="17">
        <v>140401986.31999999</v>
      </c>
      <c r="U34" s="17">
        <v>5557281.8066666666</v>
      </c>
      <c r="V34" s="49">
        <f t="shared" si="1"/>
        <v>0.34187550516984738</v>
      </c>
      <c r="W34" s="34">
        <f t="shared" si="18"/>
        <v>0</v>
      </c>
      <c r="X34" s="14">
        <v>3.9581219271361849</v>
      </c>
      <c r="Y34" s="31"/>
      <c r="Z34" s="53"/>
      <c r="AA34" s="56"/>
      <c r="AB34" s="53"/>
      <c r="AC34" s="53"/>
      <c r="AD34" s="53"/>
    </row>
    <row r="35" spans="1:30" ht="15.6" x14ac:dyDescent="0.3">
      <c r="A35" s="13" t="s">
        <v>45</v>
      </c>
      <c r="B35" s="13" t="s">
        <v>50</v>
      </c>
      <c r="C35" s="13" t="s">
        <v>48</v>
      </c>
      <c r="D35" s="13" t="s">
        <v>37</v>
      </c>
      <c r="E35" s="13" t="s">
        <v>38</v>
      </c>
      <c r="F35" s="38" t="s">
        <v>49</v>
      </c>
      <c r="G35" s="14">
        <v>6</v>
      </c>
      <c r="H35" s="13" t="s">
        <v>40</v>
      </c>
      <c r="I35" s="14" t="s">
        <v>39</v>
      </c>
      <c r="J35" s="13" t="s">
        <v>41</v>
      </c>
      <c r="K35" s="15">
        <v>0</v>
      </c>
      <c r="L35" s="15" t="s">
        <v>42</v>
      </c>
      <c r="M35" s="16">
        <v>15</v>
      </c>
      <c r="N35" s="14">
        <v>1104</v>
      </c>
      <c r="O35" s="13" t="s">
        <v>43</v>
      </c>
      <c r="P35" s="14" t="s">
        <v>44</v>
      </c>
      <c r="Q35" s="13" t="s">
        <v>51</v>
      </c>
      <c r="R35" s="17">
        <v>51</v>
      </c>
      <c r="S35" s="17">
        <v>6</v>
      </c>
      <c r="T35" s="17">
        <v>157151378.4140625</v>
      </c>
      <c r="U35" s="17">
        <v>8208326.953125</v>
      </c>
      <c r="V35" s="49">
        <f t="shared" si="1"/>
        <v>0.36270760444630895</v>
      </c>
      <c r="W35" s="34">
        <f t="shared" si="18"/>
        <v>0.73096503517269551</v>
      </c>
      <c r="X35" s="14">
        <v>5.2231975538246305</v>
      </c>
      <c r="Y35" s="31"/>
      <c r="Z35" s="53"/>
      <c r="AA35" s="56"/>
      <c r="AB35" s="53"/>
      <c r="AC35" s="53"/>
      <c r="AD35" s="53"/>
    </row>
    <row r="36" spans="1:30" ht="15.6" x14ac:dyDescent="0.3">
      <c r="A36" s="13" t="s">
        <v>45</v>
      </c>
      <c r="B36" s="13" t="s">
        <v>50</v>
      </c>
      <c r="C36" s="13" t="s">
        <v>48</v>
      </c>
      <c r="D36" s="13" t="s">
        <v>37</v>
      </c>
      <c r="E36" s="13" t="s">
        <v>38</v>
      </c>
      <c r="F36" s="38" t="s">
        <v>49</v>
      </c>
      <c r="G36" s="14">
        <v>6</v>
      </c>
      <c r="H36" s="13" t="s">
        <v>40</v>
      </c>
      <c r="I36" s="14" t="s">
        <v>39</v>
      </c>
      <c r="J36" s="13" t="s">
        <v>41</v>
      </c>
      <c r="K36" s="15">
        <v>0</v>
      </c>
      <c r="L36" s="15" t="s">
        <v>42</v>
      </c>
      <c r="M36" s="16">
        <v>15</v>
      </c>
      <c r="N36" s="14">
        <v>1105</v>
      </c>
      <c r="O36" s="13" t="s">
        <v>43</v>
      </c>
      <c r="P36" s="14" t="s">
        <v>44</v>
      </c>
      <c r="Q36" s="13" t="s">
        <v>51</v>
      </c>
      <c r="R36" s="17">
        <v>64</v>
      </c>
      <c r="S36" s="17">
        <v>0</v>
      </c>
      <c r="T36" s="17">
        <v>155628460</v>
      </c>
      <c r="U36" s="17">
        <v>5786430</v>
      </c>
      <c r="V36" s="49">
        <f t="shared" si="1"/>
        <v>0.41123583694139232</v>
      </c>
      <c r="W36" s="34">
        <f t="shared" si="18"/>
        <v>0</v>
      </c>
      <c r="X36" s="14">
        <v>3.7181052874262202</v>
      </c>
      <c r="Y36" s="31"/>
      <c r="Z36" s="53"/>
      <c r="AA36" s="56"/>
      <c r="AB36" s="53"/>
      <c r="AC36" s="53"/>
      <c r="AD36" s="53"/>
    </row>
    <row r="37" spans="1:30" ht="15.6" x14ac:dyDescent="0.3">
      <c r="A37" s="13" t="s">
        <v>45</v>
      </c>
      <c r="B37" s="13" t="s">
        <v>50</v>
      </c>
      <c r="C37" s="13" t="s">
        <v>48</v>
      </c>
      <c r="D37" s="13" t="s">
        <v>37</v>
      </c>
      <c r="E37" s="13" t="s">
        <v>38</v>
      </c>
      <c r="F37" s="38" t="s">
        <v>49</v>
      </c>
      <c r="G37" s="14">
        <v>6</v>
      </c>
      <c r="H37" s="13" t="s">
        <v>40</v>
      </c>
      <c r="I37" s="14" t="s">
        <v>39</v>
      </c>
      <c r="J37" s="13" t="s">
        <v>41</v>
      </c>
      <c r="K37" s="15">
        <v>0</v>
      </c>
      <c r="L37" s="15" t="s">
        <v>42</v>
      </c>
      <c r="M37" s="16">
        <v>15</v>
      </c>
      <c r="N37" s="14">
        <v>1106</v>
      </c>
      <c r="O37" s="13" t="s">
        <v>43</v>
      </c>
      <c r="P37" s="14" t="s">
        <v>44</v>
      </c>
      <c r="Q37" s="13" t="s">
        <v>51</v>
      </c>
      <c r="R37" s="17">
        <v>36</v>
      </c>
      <c r="S37" s="17">
        <v>2</v>
      </c>
      <c r="T37" s="17">
        <v>141648086.69337979</v>
      </c>
      <c r="U37" s="17">
        <v>5478554.1951219514</v>
      </c>
      <c r="V37" s="49">
        <f t="shared" si="1"/>
        <v>0.26827047852935104</v>
      </c>
      <c r="W37" s="34">
        <f t="shared" si="18"/>
        <v>0.36505981847925856</v>
      </c>
      <c r="X37" s="14">
        <v>3.8677219883535514</v>
      </c>
      <c r="Y37" s="31"/>
      <c r="Z37" s="54"/>
      <c r="AA37" s="57"/>
      <c r="AB37" s="54"/>
      <c r="AC37" s="54"/>
      <c r="AD37" s="54"/>
    </row>
    <row r="38" spans="1:30" ht="15.6" x14ac:dyDescent="0.3">
      <c r="A38" s="23" t="s">
        <v>45</v>
      </c>
      <c r="B38" s="23" t="s">
        <v>50</v>
      </c>
      <c r="C38" s="23" t="s">
        <v>48</v>
      </c>
      <c r="D38" s="23" t="s">
        <v>37</v>
      </c>
      <c r="E38" s="23" t="s">
        <v>38</v>
      </c>
      <c r="F38" s="39" t="s">
        <v>49</v>
      </c>
      <c r="G38" s="24">
        <v>6</v>
      </c>
      <c r="H38" s="23" t="s">
        <v>40</v>
      </c>
      <c r="I38" s="24" t="s">
        <v>39</v>
      </c>
      <c r="J38" s="23" t="s">
        <v>41</v>
      </c>
      <c r="K38" s="25">
        <v>0.9</v>
      </c>
      <c r="L38" s="25" t="s">
        <v>42</v>
      </c>
      <c r="M38" s="26">
        <v>15</v>
      </c>
      <c r="N38" s="27">
        <v>2101</v>
      </c>
      <c r="O38" s="28" t="s">
        <v>43</v>
      </c>
      <c r="P38" s="27" t="s">
        <v>44</v>
      </c>
      <c r="Q38" s="28" t="s">
        <v>51</v>
      </c>
      <c r="R38" s="29">
        <v>24</v>
      </c>
      <c r="S38" s="29">
        <v>0</v>
      </c>
      <c r="T38" s="29">
        <v>154231876.07722005</v>
      </c>
      <c r="U38" s="29">
        <v>5071086.1621621614</v>
      </c>
      <c r="V38" s="50">
        <f t="shared" si="1"/>
        <v>0.15560985582502931</v>
      </c>
      <c r="W38" s="36">
        <f t="shared" si="18"/>
        <v>0</v>
      </c>
      <c r="X38" s="27">
        <v>3.2879624440431465</v>
      </c>
      <c r="Y38" s="31"/>
      <c r="Z38" s="52">
        <v>0.9</v>
      </c>
      <c r="AA38" s="55">
        <v>15</v>
      </c>
      <c r="AB38" s="52">
        <f t="shared" ref="AB38" si="19">AVERAGE(V38:V43)</f>
        <v>0.44584930099795633</v>
      </c>
      <c r="AC38" s="52">
        <f t="shared" ref="AC38" si="20">AVERAGE(W38:W43)</f>
        <v>0.15341109890292176</v>
      </c>
      <c r="AD38" s="52">
        <f t="shared" ref="AD38" si="21">AVERAGE(X38:X43)</f>
        <v>3.7687626828738394</v>
      </c>
    </row>
    <row r="39" spans="1:30" ht="15.6" x14ac:dyDescent="0.3">
      <c r="A39" s="23" t="s">
        <v>45</v>
      </c>
      <c r="B39" s="23" t="s">
        <v>50</v>
      </c>
      <c r="C39" s="23" t="s">
        <v>48</v>
      </c>
      <c r="D39" s="23" t="s">
        <v>37</v>
      </c>
      <c r="E39" s="23" t="s">
        <v>38</v>
      </c>
      <c r="F39" s="39" t="s">
        <v>49</v>
      </c>
      <c r="G39" s="24">
        <v>6</v>
      </c>
      <c r="H39" s="23" t="s">
        <v>40</v>
      </c>
      <c r="I39" s="24" t="s">
        <v>39</v>
      </c>
      <c r="J39" s="23" t="s">
        <v>41</v>
      </c>
      <c r="K39" s="25">
        <v>0.9</v>
      </c>
      <c r="L39" s="25" t="s">
        <v>42</v>
      </c>
      <c r="M39" s="26">
        <v>15</v>
      </c>
      <c r="N39" s="27">
        <v>2102</v>
      </c>
      <c r="O39" s="28" t="s">
        <v>43</v>
      </c>
      <c r="P39" s="27" t="s">
        <v>44</v>
      </c>
      <c r="Q39" s="28" t="s">
        <v>51</v>
      </c>
      <c r="R39" s="29">
        <v>142</v>
      </c>
      <c r="S39" s="29">
        <v>2</v>
      </c>
      <c r="T39" s="29">
        <v>141198357.03529412</v>
      </c>
      <c r="U39" s="29">
        <v>5191792.552941177</v>
      </c>
      <c r="V39" s="50">
        <f t="shared" si="1"/>
        <v>1.0198418949308707</v>
      </c>
      <c r="W39" s="36">
        <f t="shared" si="18"/>
        <v>0.38522340397961197</v>
      </c>
      <c r="X39" s="27">
        <v>3.6769496911663277</v>
      </c>
      <c r="Y39" s="31"/>
      <c r="Z39" s="53"/>
      <c r="AA39" s="56"/>
      <c r="AB39" s="53"/>
      <c r="AC39" s="53"/>
      <c r="AD39" s="53"/>
    </row>
    <row r="40" spans="1:30" ht="15.6" x14ac:dyDescent="0.3">
      <c r="A40" s="23" t="s">
        <v>45</v>
      </c>
      <c r="B40" s="23" t="s">
        <v>50</v>
      </c>
      <c r="C40" s="23" t="s">
        <v>48</v>
      </c>
      <c r="D40" s="23" t="s">
        <v>37</v>
      </c>
      <c r="E40" s="23" t="s">
        <v>38</v>
      </c>
      <c r="F40" s="39" t="s">
        <v>49</v>
      </c>
      <c r="G40" s="24">
        <v>6</v>
      </c>
      <c r="H40" s="23" t="s">
        <v>40</v>
      </c>
      <c r="I40" s="24" t="s">
        <v>39</v>
      </c>
      <c r="J40" s="23" t="s">
        <v>41</v>
      </c>
      <c r="K40" s="25">
        <v>0.9</v>
      </c>
      <c r="L40" s="25" t="s">
        <v>42</v>
      </c>
      <c r="M40" s="26">
        <v>15</v>
      </c>
      <c r="N40" s="27">
        <v>2103</v>
      </c>
      <c r="O40" s="28" t="s">
        <v>43</v>
      </c>
      <c r="P40" s="27" t="s">
        <v>44</v>
      </c>
      <c r="Q40" s="28" t="s">
        <v>51</v>
      </c>
      <c r="R40" s="29">
        <v>65</v>
      </c>
      <c r="S40" s="29">
        <v>1</v>
      </c>
      <c r="T40" s="29">
        <v>157838686.39711192</v>
      </c>
      <c r="U40" s="29">
        <v>5729997.9855595669</v>
      </c>
      <c r="V40" s="50">
        <f t="shared" si="1"/>
        <v>0.41814843690442449</v>
      </c>
      <c r="W40" s="36">
        <f t="shared" si="18"/>
        <v>0.17452013116237497</v>
      </c>
      <c r="X40" s="27">
        <v>3.630287425950355</v>
      </c>
      <c r="Y40" s="31"/>
      <c r="Z40" s="53"/>
      <c r="AA40" s="56"/>
      <c r="AB40" s="53"/>
      <c r="AC40" s="53"/>
      <c r="AD40" s="53"/>
    </row>
    <row r="41" spans="1:30" ht="15.6" x14ac:dyDescent="0.3">
      <c r="A41" s="23" t="s">
        <v>45</v>
      </c>
      <c r="B41" s="23" t="s">
        <v>50</v>
      </c>
      <c r="C41" s="23" t="s">
        <v>48</v>
      </c>
      <c r="D41" s="23" t="s">
        <v>37</v>
      </c>
      <c r="E41" s="23" t="s">
        <v>38</v>
      </c>
      <c r="F41" s="39" t="s">
        <v>49</v>
      </c>
      <c r="G41" s="24">
        <v>6</v>
      </c>
      <c r="H41" s="23" t="s">
        <v>40</v>
      </c>
      <c r="I41" s="24" t="s">
        <v>39</v>
      </c>
      <c r="J41" s="23" t="s">
        <v>41</v>
      </c>
      <c r="K41" s="25">
        <v>0.9</v>
      </c>
      <c r="L41" s="25" t="s">
        <v>42</v>
      </c>
      <c r="M41" s="26">
        <v>15</v>
      </c>
      <c r="N41" s="27">
        <v>2104</v>
      </c>
      <c r="O41" s="28" t="s">
        <v>43</v>
      </c>
      <c r="P41" s="27" t="s">
        <v>44</v>
      </c>
      <c r="Q41" s="28" t="s">
        <v>51</v>
      </c>
      <c r="R41" s="29">
        <v>53</v>
      </c>
      <c r="S41" s="29">
        <v>1</v>
      </c>
      <c r="T41" s="29">
        <v>138356109.63999999</v>
      </c>
      <c r="U41" s="29">
        <v>6034395.0800000001</v>
      </c>
      <c r="V41" s="50">
        <f t="shared" si="1"/>
        <v>0.39029718413235953</v>
      </c>
      <c r="W41" s="36">
        <f t="shared" si="18"/>
        <v>0.16571669351155574</v>
      </c>
      <c r="X41" s="27">
        <v>4.3614951993817854</v>
      </c>
      <c r="Y41" s="31"/>
      <c r="Z41" s="53"/>
      <c r="AA41" s="56"/>
      <c r="AB41" s="53"/>
      <c r="AC41" s="53"/>
      <c r="AD41" s="53"/>
    </row>
    <row r="42" spans="1:30" ht="15.6" x14ac:dyDescent="0.3">
      <c r="A42" s="23" t="s">
        <v>45</v>
      </c>
      <c r="B42" s="23" t="s">
        <v>50</v>
      </c>
      <c r="C42" s="23" t="s">
        <v>48</v>
      </c>
      <c r="D42" s="23" t="s">
        <v>37</v>
      </c>
      <c r="E42" s="23" t="s">
        <v>38</v>
      </c>
      <c r="F42" s="39" t="s">
        <v>49</v>
      </c>
      <c r="G42" s="24">
        <v>6</v>
      </c>
      <c r="H42" s="23" t="s">
        <v>40</v>
      </c>
      <c r="I42" s="24" t="s">
        <v>39</v>
      </c>
      <c r="J42" s="23" t="s">
        <v>41</v>
      </c>
      <c r="K42" s="25">
        <v>0.9</v>
      </c>
      <c r="L42" s="25" t="s">
        <v>42</v>
      </c>
      <c r="M42" s="26">
        <v>15</v>
      </c>
      <c r="N42" s="27">
        <v>2105</v>
      </c>
      <c r="O42" s="28" t="s">
        <v>43</v>
      </c>
      <c r="P42" s="27" t="s">
        <v>44</v>
      </c>
      <c r="Q42" s="28" t="s">
        <v>51</v>
      </c>
      <c r="R42" s="29">
        <v>43</v>
      </c>
      <c r="S42" s="29">
        <v>0</v>
      </c>
      <c r="T42" s="29">
        <v>136201534.85714287</v>
      </c>
      <c r="U42" s="29">
        <v>4726132.635714286</v>
      </c>
      <c r="V42" s="50">
        <f t="shared" si="1"/>
        <v>0.31570863019349399</v>
      </c>
      <c r="W42" s="36">
        <f t="shared" si="18"/>
        <v>0</v>
      </c>
      <c r="X42" s="27">
        <v>3.469955489614243</v>
      </c>
      <c r="Y42" s="31"/>
      <c r="Z42" s="53"/>
      <c r="AA42" s="56"/>
      <c r="AB42" s="53"/>
      <c r="AC42" s="53"/>
      <c r="AD42" s="53"/>
    </row>
    <row r="43" spans="1:30" ht="15.6" x14ac:dyDescent="0.3">
      <c r="A43" s="23" t="s">
        <v>45</v>
      </c>
      <c r="B43" s="23" t="s">
        <v>50</v>
      </c>
      <c r="C43" s="23" t="s">
        <v>48</v>
      </c>
      <c r="D43" s="23" t="s">
        <v>37</v>
      </c>
      <c r="E43" s="23" t="s">
        <v>38</v>
      </c>
      <c r="F43" s="39" t="s">
        <v>49</v>
      </c>
      <c r="G43" s="24">
        <v>6</v>
      </c>
      <c r="H43" s="23" t="s">
        <v>40</v>
      </c>
      <c r="I43" s="24" t="s">
        <v>39</v>
      </c>
      <c r="J43" s="23" t="s">
        <v>41</v>
      </c>
      <c r="K43" s="25">
        <v>0.9</v>
      </c>
      <c r="L43" s="25" t="s">
        <v>42</v>
      </c>
      <c r="M43" s="26">
        <v>15</v>
      </c>
      <c r="N43" s="27">
        <v>2106</v>
      </c>
      <c r="O43" s="28" t="s">
        <v>43</v>
      </c>
      <c r="P43" s="27" t="s">
        <v>44</v>
      </c>
      <c r="Q43" s="28" t="s">
        <v>51</v>
      </c>
      <c r="R43" s="29">
        <v>45</v>
      </c>
      <c r="S43" s="29">
        <v>1</v>
      </c>
      <c r="T43" s="29">
        <v>122506655.33333333</v>
      </c>
      <c r="U43" s="29">
        <v>5128037.75</v>
      </c>
      <c r="V43" s="50">
        <f t="shared" si="1"/>
        <v>0.37548980400156001</v>
      </c>
      <c r="W43" s="36">
        <f t="shared" si="18"/>
        <v>0.19500636476398794</v>
      </c>
      <c r="X43" s="27">
        <v>4.1859258470871756</v>
      </c>
      <c r="Y43" s="31"/>
      <c r="Z43" s="54"/>
      <c r="AA43" s="57"/>
      <c r="AB43" s="54"/>
      <c r="AC43" s="54"/>
      <c r="AD43" s="54"/>
    </row>
    <row r="44" spans="1:30" ht="15.6" x14ac:dyDescent="0.3">
      <c r="A44" s="13" t="s">
        <v>45</v>
      </c>
      <c r="B44" s="13" t="s">
        <v>50</v>
      </c>
      <c r="C44" s="13" t="s">
        <v>48</v>
      </c>
      <c r="D44" s="13" t="s">
        <v>37</v>
      </c>
      <c r="E44" s="13" t="s">
        <v>38</v>
      </c>
      <c r="F44" s="38" t="s">
        <v>49</v>
      </c>
      <c r="G44" s="14">
        <v>6</v>
      </c>
      <c r="H44" s="13" t="s">
        <v>40</v>
      </c>
      <c r="I44" s="14" t="s">
        <v>39</v>
      </c>
      <c r="J44" s="13" t="s">
        <v>41</v>
      </c>
      <c r="K44" s="15">
        <v>1.25</v>
      </c>
      <c r="L44" s="15" t="s">
        <v>42</v>
      </c>
      <c r="M44" s="16">
        <v>15</v>
      </c>
      <c r="N44" s="14">
        <v>3101</v>
      </c>
      <c r="O44" s="13" t="s">
        <v>43</v>
      </c>
      <c r="P44" s="14" t="s">
        <v>44</v>
      </c>
      <c r="Q44" s="13" t="s">
        <v>51</v>
      </c>
      <c r="R44" s="17">
        <v>97</v>
      </c>
      <c r="S44" s="17">
        <v>19</v>
      </c>
      <c r="T44" s="17">
        <v>132648127.32342008</v>
      </c>
      <c r="U44" s="17">
        <v>4780117.1747211898</v>
      </c>
      <c r="V44" s="49">
        <f t="shared" si="1"/>
        <v>0.87449406441427602</v>
      </c>
      <c r="W44" s="34">
        <f t="shared" si="18"/>
        <v>3.974797961120736</v>
      </c>
      <c r="X44" s="14">
        <v>3.6036069797400163</v>
      </c>
      <c r="Y44" s="31"/>
      <c r="Z44" s="52">
        <v>1.25</v>
      </c>
      <c r="AA44" s="55">
        <v>15</v>
      </c>
      <c r="AB44" s="52">
        <f t="shared" ref="AB44" si="22">AVERAGE(V44:V49)</f>
        <v>0.63588541269630017</v>
      </c>
      <c r="AC44" s="52">
        <f t="shared" ref="AC44" si="23">AVERAGE(W44:W49)</f>
        <v>1.8947615738165868</v>
      </c>
      <c r="AD44" s="52">
        <f t="shared" ref="AD44" si="24">AVERAGE(X44:X49)</f>
        <v>3.6730719861925079</v>
      </c>
    </row>
    <row r="45" spans="1:30" ht="15.6" x14ac:dyDescent="0.3">
      <c r="A45" s="13" t="s">
        <v>45</v>
      </c>
      <c r="B45" s="13" t="s">
        <v>50</v>
      </c>
      <c r="C45" s="13" t="s">
        <v>48</v>
      </c>
      <c r="D45" s="13" t="s">
        <v>37</v>
      </c>
      <c r="E45" s="13" t="s">
        <v>38</v>
      </c>
      <c r="F45" s="38" t="s">
        <v>49</v>
      </c>
      <c r="G45" s="14">
        <v>6</v>
      </c>
      <c r="H45" s="13" t="s">
        <v>40</v>
      </c>
      <c r="I45" s="14" t="s">
        <v>39</v>
      </c>
      <c r="J45" s="13" t="s">
        <v>41</v>
      </c>
      <c r="K45" s="15">
        <v>1.25</v>
      </c>
      <c r="L45" s="15" t="s">
        <v>42</v>
      </c>
      <c r="M45" s="16">
        <v>15</v>
      </c>
      <c r="N45" s="14">
        <v>3102</v>
      </c>
      <c r="O45" s="13" t="s">
        <v>43</v>
      </c>
      <c r="P45" s="14" t="s">
        <v>44</v>
      </c>
      <c r="Q45" s="13" t="s">
        <v>51</v>
      </c>
      <c r="R45" s="17">
        <v>44</v>
      </c>
      <c r="S45" s="17">
        <v>4</v>
      </c>
      <c r="T45" s="17">
        <v>114054593.31690142</v>
      </c>
      <c r="U45" s="17">
        <v>4340738.6514084507</v>
      </c>
      <c r="V45" s="49">
        <f t="shared" si="1"/>
        <v>0.42085109072838212</v>
      </c>
      <c r="W45" s="34">
        <f t="shared" si="18"/>
        <v>0.92150215003202496</v>
      </c>
      <c r="X45" s="14">
        <v>3.8058429083585268</v>
      </c>
      <c r="Y45" s="31"/>
      <c r="Z45" s="53"/>
      <c r="AA45" s="56"/>
      <c r="AB45" s="53"/>
      <c r="AC45" s="53"/>
      <c r="AD45" s="53"/>
    </row>
    <row r="46" spans="1:30" ht="15.6" x14ac:dyDescent="0.3">
      <c r="A46" s="13" t="s">
        <v>45</v>
      </c>
      <c r="B46" s="13" t="s">
        <v>50</v>
      </c>
      <c r="C46" s="13" t="s">
        <v>48</v>
      </c>
      <c r="D46" s="13" t="s">
        <v>37</v>
      </c>
      <c r="E46" s="13" t="s">
        <v>38</v>
      </c>
      <c r="F46" s="38" t="s">
        <v>49</v>
      </c>
      <c r="G46" s="14">
        <v>6</v>
      </c>
      <c r="H46" s="13" t="s">
        <v>40</v>
      </c>
      <c r="I46" s="14" t="s">
        <v>39</v>
      </c>
      <c r="J46" s="13" t="s">
        <v>41</v>
      </c>
      <c r="K46" s="15">
        <v>1.25</v>
      </c>
      <c r="L46" s="15" t="s">
        <v>42</v>
      </c>
      <c r="M46" s="16">
        <v>15</v>
      </c>
      <c r="N46" s="14">
        <v>3103</v>
      </c>
      <c r="O46" s="13" t="s">
        <v>43</v>
      </c>
      <c r="P46" s="14" t="s">
        <v>44</v>
      </c>
      <c r="Q46" s="13" t="s">
        <v>51</v>
      </c>
      <c r="R46" s="17">
        <v>139</v>
      </c>
      <c r="S46" s="17">
        <v>5</v>
      </c>
      <c r="T46" s="17">
        <v>124091226.45744681</v>
      </c>
      <c r="U46" s="17">
        <v>4205446.5602836879</v>
      </c>
      <c r="V46" s="49">
        <f t="shared" si="1"/>
        <v>1.160436592585216</v>
      </c>
      <c r="W46" s="34">
        <f t="shared" si="18"/>
        <v>1.1889343802915222</v>
      </c>
      <c r="X46" s="14">
        <v>3.3889958866075145</v>
      </c>
      <c r="Y46" s="31"/>
      <c r="Z46" s="53"/>
      <c r="AA46" s="56"/>
      <c r="AB46" s="53"/>
      <c r="AC46" s="53"/>
      <c r="AD46" s="53"/>
    </row>
    <row r="47" spans="1:30" ht="15.6" x14ac:dyDescent="0.3">
      <c r="A47" s="13" t="s">
        <v>45</v>
      </c>
      <c r="B47" s="13" t="s">
        <v>50</v>
      </c>
      <c r="C47" s="13" t="s">
        <v>48</v>
      </c>
      <c r="D47" s="13" t="s">
        <v>37</v>
      </c>
      <c r="E47" s="13" t="s">
        <v>38</v>
      </c>
      <c r="F47" s="38" t="s">
        <v>49</v>
      </c>
      <c r="G47" s="14">
        <v>6</v>
      </c>
      <c r="H47" s="13" t="s">
        <v>40</v>
      </c>
      <c r="I47" s="14" t="s">
        <v>39</v>
      </c>
      <c r="J47" s="13" t="s">
        <v>41</v>
      </c>
      <c r="K47" s="15">
        <v>1.25</v>
      </c>
      <c r="L47" s="15" t="s">
        <v>42</v>
      </c>
      <c r="M47" s="16">
        <v>15</v>
      </c>
      <c r="N47" s="14">
        <v>3104</v>
      </c>
      <c r="O47" s="13" t="s">
        <v>43</v>
      </c>
      <c r="P47" s="14" t="s">
        <v>44</v>
      </c>
      <c r="Q47" s="13" t="s">
        <v>51</v>
      </c>
      <c r="R47" s="17">
        <v>50</v>
      </c>
      <c r="S47" s="17">
        <v>5</v>
      </c>
      <c r="T47" s="17">
        <v>131988798.87218045</v>
      </c>
      <c r="U47" s="17">
        <v>4769858.0827067662</v>
      </c>
      <c r="V47" s="49">
        <f t="shared" si="1"/>
        <v>0.41670202676260937</v>
      </c>
      <c r="W47" s="34">
        <f t="shared" si="18"/>
        <v>1.0482492169164568</v>
      </c>
      <c r="X47" s="14">
        <v>3.6138355098798614</v>
      </c>
      <c r="Y47" s="31"/>
      <c r="Z47" s="53"/>
      <c r="AA47" s="56"/>
      <c r="AB47" s="53"/>
      <c r="AC47" s="53"/>
      <c r="AD47" s="53"/>
    </row>
    <row r="48" spans="1:30" ht="15.6" x14ac:dyDescent="0.3">
      <c r="A48" s="13" t="s">
        <v>45</v>
      </c>
      <c r="B48" s="13" t="s">
        <v>50</v>
      </c>
      <c r="C48" s="13" t="s">
        <v>48</v>
      </c>
      <c r="D48" s="13" t="s">
        <v>37</v>
      </c>
      <c r="E48" s="13" t="s">
        <v>38</v>
      </c>
      <c r="F48" s="38" t="s">
        <v>49</v>
      </c>
      <c r="G48" s="14">
        <v>6</v>
      </c>
      <c r="H48" s="13" t="s">
        <v>40</v>
      </c>
      <c r="I48" s="14" t="s">
        <v>39</v>
      </c>
      <c r="J48" s="13" t="s">
        <v>41</v>
      </c>
      <c r="K48" s="15">
        <v>1.25</v>
      </c>
      <c r="L48" s="15" t="s">
        <v>42</v>
      </c>
      <c r="M48" s="16">
        <v>15</v>
      </c>
      <c r="N48" s="14">
        <v>3105</v>
      </c>
      <c r="O48" s="13" t="s">
        <v>43</v>
      </c>
      <c r="P48" s="14" t="s">
        <v>44</v>
      </c>
      <c r="Q48" s="13" t="s">
        <v>51</v>
      </c>
      <c r="R48" s="17">
        <v>61</v>
      </c>
      <c r="S48" s="17">
        <v>15</v>
      </c>
      <c r="T48" s="17">
        <v>136245758.22535211</v>
      </c>
      <c r="U48" s="17">
        <v>5338111.4154929584</v>
      </c>
      <c r="V48" s="49">
        <f t="shared" si="1"/>
        <v>0.55781553121305327</v>
      </c>
      <c r="W48" s="34">
        <f t="shared" si="18"/>
        <v>2.809982563583266</v>
      </c>
      <c r="X48" s="14">
        <v>3.9180019143521942</v>
      </c>
      <c r="Y48" s="31"/>
      <c r="Z48" s="53"/>
      <c r="AA48" s="56"/>
      <c r="AB48" s="53"/>
      <c r="AC48" s="53"/>
      <c r="AD48" s="53"/>
    </row>
    <row r="49" spans="1:30" ht="15.6" x14ac:dyDescent="0.3">
      <c r="A49" s="13" t="s">
        <v>45</v>
      </c>
      <c r="B49" s="13" t="s">
        <v>50</v>
      </c>
      <c r="C49" s="13" t="s">
        <v>48</v>
      </c>
      <c r="D49" s="13" t="s">
        <v>37</v>
      </c>
      <c r="E49" s="13" t="s">
        <v>38</v>
      </c>
      <c r="F49" s="38" t="s">
        <v>49</v>
      </c>
      <c r="G49" s="14">
        <v>6</v>
      </c>
      <c r="H49" s="13" t="s">
        <v>40</v>
      </c>
      <c r="I49" s="14" t="s">
        <v>39</v>
      </c>
      <c r="J49" s="13" t="s">
        <v>41</v>
      </c>
      <c r="K49" s="15">
        <v>1.25</v>
      </c>
      <c r="L49" s="15" t="s">
        <v>42</v>
      </c>
      <c r="M49" s="16">
        <v>15</v>
      </c>
      <c r="N49" s="14">
        <v>3106</v>
      </c>
      <c r="O49" s="13" t="s">
        <v>43</v>
      </c>
      <c r="P49" s="14" t="s">
        <v>44</v>
      </c>
      <c r="Q49" s="13" t="s">
        <v>51</v>
      </c>
      <c r="R49" s="17">
        <v>44</v>
      </c>
      <c r="S49" s="17">
        <v>7</v>
      </c>
      <c r="T49" s="17">
        <v>132463001.03754266</v>
      </c>
      <c r="U49" s="17">
        <v>4911925.0750853242</v>
      </c>
      <c r="V49" s="49">
        <f t="shared" si="1"/>
        <v>0.38501317047426387</v>
      </c>
      <c r="W49" s="34">
        <f t="shared" si="18"/>
        <v>1.4251031709555146</v>
      </c>
      <c r="X49" s="14">
        <v>3.7081487182169353</v>
      </c>
      <c r="Y49" s="31"/>
      <c r="Z49" s="54"/>
      <c r="AA49" s="57"/>
      <c r="AB49" s="54"/>
      <c r="AC49" s="54"/>
      <c r="AD49" s="54"/>
    </row>
    <row r="50" spans="1:30" ht="15.6" x14ac:dyDescent="0.3">
      <c r="A50" s="23" t="s">
        <v>45</v>
      </c>
      <c r="B50" s="23" t="s">
        <v>50</v>
      </c>
      <c r="C50" s="23" t="s">
        <v>48</v>
      </c>
      <c r="D50" s="23" t="s">
        <v>37</v>
      </c>
      <c r="E50" s="23" t="s">
        <v>38</v>
      </c>
      <c r="F50" s="39" t="s">
        <v>49</v>
      </c>
      <c r="G50" s="24">
        <v>6</v>
      </c>
      <c r="H50" s="23" t="s">
        <v>40</v>
      </c>
      <c r="I50" s="24" t="s">
        <v>39</v>
      </c>
      <c r="J50" s="23" t="s">
        <v>41</v>
      </c>
      <c r="K50" s="25">
        <v>2.5</v>
      </c>
      <c r="L50" s="25" t="s">
        <v>42</v>
      </c>
      <c r="M50" s="26">
        <v>15</v>
      </c>
      <c r="N50" s="27">
        <v>4101</v>
      </c>
      <c r="O50" s="28" t="s">
        <v>43</v>
      </c>
      <c r="P50" s="27" t="s">
        <v>44</v>
      </c>
      <c r="Q50" s="28" t="s">
        <v>51</v>
      </c>
      <c r="R50" s="29">
        <v>109</v>
      </c>
      <c r="S50" s="29">
        <v>19</v>
      </c>
      <c r="T50" s="29">
        <v>125580955.64999999</v>
      </c>
      <c r="U50" s="29">
        <v>4120413.66</v>
      </c>
      <c r="V50" s="50">
        <f t="shared" si="1"/>
        <v>1.0192628280098615</v>
      </c>
      <c r="W50" s="36">
        <f t="shared" si="18"/>
        <v>4.6111875087803682</v>
      </c>
      <c r="X50" s="27">
        <v>3.2810816247359877</v>
      </c>
      <c r="Y50" s="31"/>
      <c r="Z50" s="52">
        <v>2.5</v>
      </c>
      <c r="AA50" s="55">
        <v>15</v>
      </c>
      <c r="AB50" s="52">
        <f t="shared" ref="AB50" si="25">AVERAGE(V50:V55)</f>
        <v>0.87920953392784007</v>
      </c>
      <c r="AC50" s="52">
        <f t="shared" ref="AC50" si="26">AVERAGE(W50:W55)</f>
        <v>2.1290853135918275</v>
      </c>
      <c r="AD50" s="52">
        <f t="shared" ref="AD50" si="27">AVERAGE(X50:X55)</f>
        <v>3.0908343400157938</v>
      </c>
    </row>
    <row r="51" spans="1:30" ht="15.6" x14ac:dyDescent="0.3">
      <c r="A51" s="23" t="s">
        <v>45</v>
      </c>
      <c r="B51" s="23" t="s">
        <v>50</v>
      </c>
      <c r="C51" s="23" t="s">
        <v>48</v>
      </c>
      <c r="D51" s="23" t="s">
        <v>37</v>
      </c>
      <c r="E51" s="23" t="s">
        <v>38</v>
      </c>
      <c r="F51" s="39" t="s">
        <v>49</v>
      </c>
      <c r="G51" s="24">
        <v>6</v>
      </c>
      <c r="H51" s="23" t="s">
        <v>40</v>
      </c>
      <c r="I51" s="24" t="s">
        <v>39</v>
      </c>
      <c r="J51" s="23" t="s">
        <v>41</v>
      </c>
      <c r="K51" s="25">
        <v>2.5</v>
      </c>
      <c r="L51" s="25" t="s">
        <v>42</v>
      </c>
      <c r="M51" s="26">
        <v>15</v>
      </c>
      <c r="N51" s="27">
        <v>4102</v>
      </c>
      <c r="O51" s="28" t="s">
        <v>43</v>
      </c>
      <c r="P51" s="27" t="s">
        <v>44</v>
      </c>
      <c r="Q51" s="28" t="s">
        <v>51</v>
      </c>
      <c r="R51" s="29">
        <v>107</v>
      </c>
      <c r="S51" s="29">
        <v>6</v>
      </c>
      <c r="T51" s="29">
        <v>132373072.85714287</v>
      </c>
      <c r="U51" s="29">
        <v>4022469.9047619049</v>
      </c>
      <c r="V51" s="50">
        <f t="shared" si="1"/>
        <v>0.8536479327782146</v>
      </c>
      <c r="W51" s="36">
        <f t="shared" si="18"/>
        <v>1.4916208553597987</v>
      </c>
      <c r="X51" s="27">
        <v>3.0387372733297187</v>
      </c>
      <c r="Y51" s="31"/>
      <c r="Z51" s="53"/>
      <c r="AA51" s="56"/>
      <c r="AB51" s="53"/>
      <c r="AC51" s="53"/>
      <c r="AD51" s="53"/>
    </row>
    <row r="52" spans="1:30" ht="15.6" x14ac:dyDescent="0.3">
      <c r="A52" s="23" t="s">
        <v>45</v>
      </c>
      <c r="B52" s="23" t="s">
        <v>50</v>
      </c>
      <c r="C52" s="23" t="s">
        <v>48</v>
      </c>
      <c r="D52" s="23" t="s">
        <v>37</v>
      </c>
      <c r="E52" s="23" t="s">
        <v>38</v>
      </c>
      <c r="F52" s="39" t="s">
        <v>49</v>
      </c>
      <c r="G52" s="24">
        <v>6</v>
      </c>
      <c r="H52" s="23" t="s">
        <v>40</v>
      </c>
      <c r="I52" s="24" t="s">
        <v>39</v>
      </c>
      <c r="J52" s="23" t="s">
        <v>41</v>
      </c>
      <c r="K52" s="25">
        <v>2.5</v>
      </c>
      <c r="L52" s="25" t="s">
        <v>42</v>
      </c>
      <c r="M52" s="26">
        <v>15</v>
      </c>
      <c r="N52" s="27">
        <v>4103</v>
      </c>
      <c r="O52" s="28" t="s">
        <v>43</v>
      </c>
      <c r="P52" s="27" t="s">
        <v>44</v>
      </c>
      <c r="Q52" s="28" t="s">
        <v>51</v>
      </c>
      <c r="R52" s="29">
        <v>96</v>
      </c>
      <c r="S52" s="29">
        <v>3</v>
      </c>
      <c r="T52" s="29">
        <v>136672218.42490843</v>
      </c>
      <c r="U52" s="29">
        <v>3488011.5018315022</v>
      </c>
      <c r="V52" s="50">
        <f t="shared" si="1"/>
        <v>0.72436081846723954</v>
      </c>
      <c r="W52" s="36">
        <f t="shared" si="18"/>
        <v>0.86008890693873719</v>
      </c>
      <c r="X52" s="27">
        <v>2.5520998649392039</v>
      </c>
      <c r="Y52" s="31"/>
      <c r="Z52" s="53"/>
      <c r="AA52" s="56"/>
      <c r="AB52" s="53"/>
      <c r="AC52" s="53"/>
      <c r="AD52" s="53"/>
    </row>
    <row r="53" spans="1:30" ht="15.6" x14ac:dyDescent="0.3">
      <c r="A53" s="23" t="s">
        <v>45</v>
      </c>
      <c r="B53" s="23" t="s">
        <v>50</v>
      </c>
      <c r="C53" s="23" t="s">
        <v>48</v>
      </c>
      <c r="D53" s="23" t="s">
        <v>37</v>
      </c>
      <c r="E53" s="23" t="s">
        <v>38</v>
      </c>
      <c r="F53" s="39" t="s">
        <v>49</v>
      </c>
      <c r="G53" s="24">
        <v>6</v>
      </c>
      <c r="H53" s="23" t="s">
        <v>40</v>
      </c>
      <c r="I53" s="24" t="s">
        <v>39</v>
      </c>
      <c r="J53" s="23" t="s">
        <v>41</v>
      </c>
      <c r="K53" s="25">
        <v>2.5</v>
      </c>
      <c r="L53" s="25" t="s">
        <v>42</v>
      </c>
      <c r="M53" s="26">
        <v>15</v>
      </c>
      <c r="N53" s="27">
        <v>4104</v>
      </c>
      <c r="O53" s="28" t="s">
        <v>43</v>
      </c>
      <c r="P53" s="27" t="s">
        <v>44</v>
      </c>
      <c r="Q53" s="28" t="s">
        <v>51</v>
      </c>
      <c r="R53" s="29">
        <v>129</v>
      </c>
      <c r="S53" s="29">
        <v>7</v>
      </c>
      <c r="T53" s="29">
        <v>150239563.21771219</v>
      </c>
      <c r="U53" s="29">
        <v>4419404.7527675275</v>
      </c>
      <c r="V53" s="50">
        <f t="shared" si="1"/>
        <v>0.90522094904470907</v>
      </c>
      <c r="W53" s="36">
        <f t="shared" si="18"/>
        <v>1.5839237163367867</v>
      </c>
      <c r="X53" s="27">
        <v>2.9415718856712645</v>
      </c>
      <c r="Y53" s="31"/>
      <c r="Z53" s="53"/>
      <c r="AA53" s="56"/>
      <c r="AB53" s="53"/>
      <c r="AC53" s="53"/>
      <c r="AD53" s="53"/>
    </row>
    <row r="54" spans="1:30" ht="15.6" x14ac:dyDescent="0.3">
      <c r="A54" s="23" t="s">
        <v>45</v>
      </c>
      <c r="B54" s="23" t="s">
        <v>50</v>
      </c>
      <c r="C54" s="23" t="s">
        <v>48</v>
      </c>
      <c r="D54" s="23" t="s">
        <v>37</v>
      </c>
      <c r="E54" s="23" t="s">
        <v>38</v>
      </c>
      <c r="F54" s="39" t="s">
        <v>49</v>
      </c>
      <c r="G54" s="24">
        <v>6</v>
      </c>
      <c r="H54" s="23" t="s">
        <v>40</v>
      </c>
      <c r="I54" s="24" t="s">
        <v>39</v>
      </c>
      <c r="J54" s="23" t="s">
        <v>41</v>
      </c>
      <c r="K54" s="25">
        <v>2.5</v>
      </c>
      <c r="L54" s="25" t="s">
        <v>42</v>
      </c>
      <c r="M54" s="26">
        <v>15</v>
      </c>
      <c r="N54" s="27">
        <v>4105</v>
      </c>
      <c r="O54" s="28" t="s">
        <v>43</v>
      </c>
      <c r="P54" s="27" t="s">
        <v>44</v>
      </c>
      <c r="Q54" s="28" t="s">
        <v>51</v>
      </c>
      <c r="R54" s="29">
        <v>118</v>
      </c>
      <c r="S54" s="29">
        <v>9</v>
      </c>
      <c r="T54" s="29">
        <v>138215312.94339624</v>
      </c>
      <c r="U54" s="29">
        <v>4778607.6226415094</v>
      </c>
      <c r="V54" s="50">
        <f t="shared" si="1"/>
        <v>0.91885622001963496</v>
      </c>
      <c r="W54" s="36">
        <f t="shared" si="18"/>
        <v>1.8833938064630211</v>
      </c>
      <c r="X54" s="27">
        <v>3.4573648323601511</v>
      </c>
      <c r="Y54" s="31"/>
      <c r="Z54" s="53"/>
      <c r="AA54" s="56"/>
      <c r="AB54" s="53"/>
      <c r="AC54" s="53"/>
      <c r="AD54" s="53"/>
    </row>
    <row r="55" spans="1:30" ht="15.6" x14ac:dyDescent="0.3">
      <c r="A55" s="23" t="s">
        <v>45</v>
      </c>
      <c r="B55" s="23" t="s">
        <v>50</v>
      </c>
      <c r="C55" s="23" t="s">
        <v>48</v>
      </c>
      <c r="D55" s="23" t="s">
        <v>37</v>
      </c>
      <c r="E55" s="23" t="s">
        <v>38</v>
      </c>
      <c r="F55" s="39" t="s">
        <v>49</v>
      </c>
      <c r="G55" s="24">
        <v>6</v>
      </c>
      <c r="H55" s="23" t="s">
        <v>40</v>
      </c>
      <c r="I55" s="24" t="s">
        <v>39</v>
      </c>
      <c r="J55" s="23" t="s">
        <v>41</v>
      </c>
      <c r="K55" s="25">
        <v>2.5</v>
      </c>
      <c r="L55" s="25" t="s">
        <v>42</v>
      </c>
      <c r="M55" s="26">
        <v>15</v>
      </c>
      <c r="N55" s="27">
        <v>4106</v>
      </c>
      <c r="O55" s="28" t="s">
        <v>43</v>
      </c>
      <c r="P55" s="27" t="s">
        <v>44</v>
      </c>
      <c r="Q55" s="28" t="s">
        <v>51</v>
      </c>
      <c r="R55" s="29">
        <v>81</v>
      </c>
      <c r="S55" s="29">
        <v>8</v>
      </c>
      <c r="T55" s="29">
        <v>104226629.27516778</v>
      </c>
      <c r="U55" s="29">
        <v>3412536.7651006714</v>
      </c>
      <c r="V55" s="50">
        <f t="shared" si="1"/>
        <v>0.85390845524738124</v>
      </c>
      <c r="W55" s="36">
        <f t="shared" si="18"/>
        <v>2.3442970876722544</v>
      </c>
      <c r="X55" s="27">
        <v>3.2741505590584379</v>
      </c>
      <c r="Y55" s="31"/>
      <c r="Z55" s="54"/>
      <c r="AA55" s="57"/>
      <c r="AB55" s="54"/>
      <c r="AC55" s="54"/>
      <c r="AD55" s="54"/>
    </row>
    <row r="56" spans="1:30" ht="15.6" x14ac:dyDescent="0.3">
      <c r="A56" s="13" t="s">
        <v>45</v>
      </c>
      <c r="B56" s="13" t="s">
        <v>50</v>
      </c>
      <c r="C56" s="13" t="s">
        <v>48</v>
      </c>
      <c r="D56" s="13" t="s">
        <v>37</v>
      </c>
      <c r="E56" s="13" t="s">
        <v>38</v>
      </c>
      <c r="F56" s="38" t="s">
        <v>49</v>
      </c>
      <c r="G56" s="14">
        <v>6</v>
      </c>
      <c r="H56" s="13" t="s">
        <v>40</v>
      </c>
      <c r="I56" s="14" t="s">
        <v>39</v>
      </c>
      <c r="J56" s="13" t="s">
        <v>41</v>
      </c>
      <c r="K56" s="15">
        <v>5</v>
      </c>
      <c r="L56" s="15" t="s">
        <v>42</v>
      </c>
      <c r="M56" s="16">
        <v>15</v>
      </c>
      <c r="N56" s="14">
        <v>5101</v>
      </c>
      <c r="O56" s="13" t="s">
        <v>43</v>
      </c>
      <c r="P56" s="14" t="s">
        <v>44</v>
      </c>
      <c r="Q56" s="13" t="s">
        <v>51</v>
      </c>
      <c r="R56" s="17">
        <v>296</v>
      </c>
      <c r="S56" s="17">
        <v>33</v>
      </c>
      <c r="T56" s="17">
        <v>153765136.92607003</v>
      </c>
      <c r="U56" s="17">
        <v>4613475.0311284047</v>
      </c>
      <c r="V56" s="49">
        <f t="shared" si="1"/>
        <v>2.1396267488005591</v>
      </c>
      <c r="W56" s="34">
        <f t="shared" si="18"/>
        <v>7.152959488745422</v>
      </c>
      <c r="X56" s="14">
        <v>3.0003387785792786</v>
      </c>
      <c r="Y56" s="32"/>
      <c r="Z56" s="52">
        <v>5</v>
      </c>
      <c r="AA56" s="55">
        <v>15</v>
      </c>
      <c r="AB56" s="52">
        <f t="shared" ref="AB56" si="28">AVERAGE(V56:V61)</f>
        <v>2.6517329674243064</v>
      </c>
      <c r="AC56" s="52">
        <f t="shared" ref="AC56" si="29">AVERAGE(W56:W61)</f>
        <v>7.9791949377686935</v>
      </c>
      <c r="AD56" s="52">
        <f t="shared" ref="AD56" si="30">AVERAGE(X56:X61)</f>
        <v>3.189655023402759</v>
      </c>
    </row>
    <row r="57" spans="1:30" ht="15.6" x14ac:dyDescent="0.3">
      <c r="A57" s="13" t="s">
        <v>45</v>
      </c>
      <c r="B57" s="13" t="s">
        <v>50</v>
      </c>
      <c r="C57" s="13" t="s">
        <v>48</v>
      </c>
      <c r="D57" s="13" t="s">
        <v>37</v>
      </c>
      <c r="E57" s="13" t="s">
        <v>38</v>
      </c>
      <c r="F57" s="38" t="s">
        <v>49</v>
      </c>
      <c r="G57" s="14">
        <v>6</v>
      </c>
      <c r="H57" s="13" t="s">
        <v>40</v>
      </c>
      <c r="I57" s="14" t="s">
        <v>39</v>
      </c>
      <c r="J57" s="13" t="s">
        <v>41</v>
      </c>
      <c r="K57" s="15">
        <v>5</v>
      </c>
      <c r="L57" s="15" t="s">
        <v>42</v>
      </c>
      <c r="M57" s="16">
        <v>15</v>
      </c>
      <c r="N57" s="14">
        <v>5102</v>
      </c>
      <c r="O57" s="13" t="s">
        <v>43</v>
      </c>
      <c r="P57" s="14" t="s">
        <v>44</v>
      </c>
      <c r="Q57" s="13" t="s">
        <v>51</v>
      </c>
      <c r="R57" s="17">
        <v>470</v>
      </c>
      <c r="S57" s="17">
        <v>33</v>
      </c>
      <c r="T57" s="17">
        <v>125130698.81060606</v>
      </c>
      <c r="U57" s="17">
        <v>3816043.9772727275</v>
      </c>
      <c r="V57" s="49">
        <f t="shared" si="1"/>
        <v>4.0197969385700079</v>
      </c>
      <c r="W57" s="34">
        <f t="shared" si="18"/>
        <v>8.6476990822272004</v>
      </c>
      <c r="X57" s="14">
        <v>3.0496465004551543</v>
      </c>
      <c r="Y57" s="32"/>
      <c r="Z57" s="53"/>
      <c r="AA57" s="56"/>
      <c r="AB57" s="53"/>
      <c r="AC57" s="53"/>
      <c r="AD57" s="53"/>
    </row>
    <row r="58" spans="1:30" ht="15.6" x14ac:dyDescent="0.3">
      <c r="A58" s="13" t="s">
        <v>45</v>
      </c>
      <c r="B58" s="13" t="s">
        <v>50</v>
      </c>
      <c r="C58" s="13" t="s">
        <v>48</v>
      </c>
      <c r="D58" s="13" t="s">
        <v>37</v>
      </c>
      <c r="E58" s="13" t="s">
        <v>38</v>
      </c>
      <c r="F58" s="38" t="s">
        <v>49</v>
      </c>
      <c r="G58" s="14">
        <v>6</v>
      </c>
      <c r="H58" s="13" t="s">
        <v>40</v>
      </c>
      <c r="I58" s="14" t="s">
        <v>39</v>
      </c>
      <c r="J58" s="13" t="s">
        <v>41</v>
      </c>
      <c r="K58" s="15">
        <v>5</v>
      </c>
      <c r="L58" s="15" t="s">
        <v>42</v>
      </c>
      <c r="M58" s="16">
        <v>15</v>
      </c>
      <c r="N58" s="14">
        <v>5103</v>
      </c>
      <c r="O58" s="13" t="s">
        <v>43</v>
      </c>
      <c r="P58" s="14" t="s">
        <v>44</v>
      </c>
      <c r="Q58" s="13" t="s">
        <v>51</v>
      </c>
      <c r="R58" s="17">
        <v>299</v>
      </c>
      <c r="S58" s="17">
        <v>40</v>
      </c>
      <c r="T58" s="17">
        <v>117096851.76895307</v>
      </c>
      <c r="U58" s="17">
        <v>4552291.6173285199</v>
      </c>
      <c r="V58" s="49">
        <f t="shared" si="1"/>
        <v>2.8950394043803156</v>
      </c>
      <c r="W58" s="34">
        <f t="shared" si="18"/>
        <v>8.7867833088148508</v>
      </c>
      <c r="X58" s="14">
        <v>3.8876293841876879</v>
      </c>
      <c r="Y58" s="32"/>
      <c r="Z58" s="53"/>
      <c r="AA58" s="56"/>
      <c r="AB58" s="53"/>
      <c r="AC58" s="53"/>
      <c r="AD58" s="53"/>
    </row>
    <row r="59" spans="1:30" ht="15.6" x14ac:dyDescent="0.3">
      <c r="A59" s="13" t="s">
        <v>45</v>
      </c>
      <c r="B59" s="13" t="s">
        <v>50</v>
      </c>
      <c r="C59" s="13" t="s">
        <v>48</v>
      </c>
      <c r="D59" s="13" t="s">
        <v>37</v>
      </c>
      <c r="E59" s="13" t="s">
        <v>38</v>
      </c>
      <c r="F59" s="38" t="s">
        <v>49</v>
      </c>
      <c r="G59" s="14">
        <v>6</v>
      </c>
      <c r="H59" s="13" t="s">
        <v>40</v>
      </c>
      <c r="I59" s="14" t="s">
        <v>39</v>
      </c>
      <c r="J59" s="13" t="s">
        <v>41</v>
      </c>
      <c r="K59" s="15">
        <v>5</v>
      </c>
      <c r="L59" s="15" t="s">
        <v>42</v>
      </c>
      <c r="M59" s="16">
        <v>15</v>
      </c>
      <c r="N59" s="14">
        <v>5104</v>
      </c>
      <c r="O59" s="13" t="s">
        <v>43</v>
      </c>
      <c r="P59" s="14" t="s">
        <v>44</v>
      </c>
      <c r="Q59" s="13" t="s">
        <v>51</v>
      </c>
      <c r="R59" s="17">
        <v>317</v>
      </c>
      <c r="S59" s="17">
        <v>24</v>
      </c>
      <c r="T59" s="17">
        <v>104836556.4028777</v>
      </c>
      <c r="U59" s="17">
        <v>3213140.4028776977</v>
      </c>
      <c r="V59" s="49">
        <f t="shared" si="1"/>
        <v>3.2526821912155039</v>
      </c>
      <c r="W59" s="34">
        <f t="shared" si="18"/>
        <v>7.4693281309791297</v>
      </c>
      <c r="X59" s="14">
        <v>3.0649045649018469</v>
      </c>
      <c r="Y59" s="32"/>
      <c r="Z59" s="53"/>
      <c r="AA59" s="56"/>
      <c r="AB59" s="53"/>
      <c r="AC59" s="53"/>
      <c r="AD59" s="53"/>
    </row>
    <row r="60" spans="1:30" ht="15.6" x14ac:dyDescent="0.3">
      <c r="A60" s="13" t="s">
        <v>45</v>
      </c>
      <c r="B60" s="13" t="s">
        <v>50</v>
      </c>
      <c r="C60" s="13" t="s">
        <v>48</v>
      </c>
      <c r="D60" s="13" t="s">
        <v>37</v>
      </c>
      <c r="E60" s="13" t="s">
        <v>38</v>
      </c>
      <c r="F60" s="38" t="s">
        <v>49</v>
      </c>
      <c r="G60" s="14">
        <v>6</v>
      </c>
      <c r="H60" s="13" t="s">
        <v>40</v>
      </c>
      <c r="I60" s="14" t="s">
        <v>39</v>
      </c>
      <c r="J60" s="13" t="s">
        <v>41</v>
      </c>
      <c r="K60" s="15">
        <v>5</v>
      </c>
      <c r="L60" s="15" t="s">
        <v>42</v>
      </c>
      <c r="M60" s="16">
        <v>15</v>
      </c>
      <c r="N60" s="14">
        <v>5105</v>
      </c>
      <c r="O60" s="13" t="s">
        <v>43</v>
      </c>
      <c r="P60" s="14" t="s">
        <v>44</v>
      </c>
      <c r="Q60" s="13" t="s">
        <v>51</v>
      </c>
      <c r="R60" s="17">
        <v>182</v>
      </c>
      <c r="S60" s="17">
        <v>14</v>
      </c>
      <c r="T60" s="17">
        <v>138035906.57142857</v>
      </c>
      <c r="U60" s="17">
        <v>3592746.0476190476</v>
      </c>
      <c r="V60" s="49">
        <f t="shared" si="1"/>
        <v>1.4199204023670255</v>
      </c>
      <c r="W60" s="34">
        <f t="shared" si="18"/>
        <v>3.8967407699962413</v>
      </c>
      <c r="X60" s="14">
        <v>2.6027619456825404</v>
      </c>
      <c r="Y60" s="32"/>
      <c r="Z60" s="53"/>
      <c r="AA60" s="56"/>
      <c r="AB60" s="53"/>
      <c r="AC60" s="53"/>
      <c r="AD60" s="53"/>
    </row>
    <row r="61" spans="1:30" ht="15.6" x14ac:dyDescent="0.3">
      <c r="A61" s="40" t="s">
        <v>45</v>
      </c>
      <c r="B61" s="40" t="s">
        <v>50</v>
      </c>
      <c r="C61" s="40" t="s">
        <v>48</v>
      </c>
      <c r="D61" s="40" t="s">
        <v>37</v>
      </c>
      <c r="E61" s="40" t="s">
        <v>38</v>
      </c>
      <c r="F61" s="41" t="s">
        <v>49</v>
      </c>
      <c r="G61" s="42">
        <v>6</v>
      </c>
      <c r="H61" s="40" t="s">
        <v>40</v>
      </c>
      <c r="I61" s="42" t="s">
        <v>39</v>
      </c>
      <c r="J61" s="40" t="s">
        <v>41</v>
      </c>
      <c r="K61" s="43">
        <v>5</v>
      </c>
      <c r="L61" s="43" t="s">
        <v>42</v>
      </c>
      <c r="M61" s="44">
        <v>15</v>
      </c>
      <c r="N61" s="42">
        <v>5106</v>
      </c>
      <c r="O61" s="40" t="s">
        <v>43</v>
      </c>
      <c r="P61" s="42" t="s">
        <v>44</v>
      </c>
      <c r="Q61" s="40" t="s">
        <v>51</v>
      </c>
      <c r="R61" s="45">
        <v>159</v>
      </c>
      <c r="S61" s="45">
        <v>38</v>
      </c>
      <c r="T61" s="45">
        <v>90229057.808695659</v>
      </c>
      <c r="U61" s="45">
        <v>3187475.8782608695</v>
      </c>
      <c r="V61" s="51">
        <f t="shared" si="1"/>
        <v>2.1833321192124262</v>
      </c>
      <c r="W61" s="46">
        <f t="shared" si="18"/>
        <v>11.921658845849311</v>
      </c>
      <c r="X61" s="42">
        <v>3.5326489666100476</v>
      </c>
      <c r="Y61" s="32"/>
      <c r="Z61" s="54"/>
      <c r="AA61" s="57"/>
      <c r="AB61" s="54"/>
      <c r="AC61" s="54"/>
      <c r="AD61" s="54"/>
    </row>
    <row r="62" spans="1:30" ht="15.6" x14ac:dyDescent="0.3">
      <c r="A62" s="13" t="s">
        <v>45</v>
      </c>
      <c r="B62" s="13" t="s">
        <v>50</v>
      </c>
      <c r="C62" s="13" t="s">
        <v>48</v>
      </c>
      <c r="D62" s="13" t="s">
        <v>37</v>
      </c>
      <c r="E62" s="13" t="s">
        <v>38</v>
      </c>
      <c r="F62" s="37" t="s">
        <v>49</v>
      </c>
      <c r="G62" s="14">
        <v>6</v>
      </c>
      <c r="H62" s="13" t="s">
        <v>40</v>
      </c>
      <c r="I62" s="14" t="s">
        <v>39</v>
      </c>
      <c r="J62" s="13" t="s">
        <v>41</v>
      </c>
      <c r="K62" s="15">
        <v>0</v>
      </c>
      <c r="L62" s="15" t="s">
        <v>42</v>
      </c>
      <c r="M62" s="16">
        <v>29</v>
      </c>
      <c r="N62" s="14">
        <v>1101</v>
      </c>
      <c r="O62" s="13" t="s">
        <v>43</v>
      </c>
      <c r="P62" s="14" t="s">
        <v>44</v>
      </c>
      <c r="Q62" s="13" t="s">
        <v>51</v>
      </c>
      <c r="R62" s="17">
        <v>191</v>
      </c>
      <c r="S62" s="17">
        <v>2</v>
      </c>
      <c r="T62" s="17">
        <v>170862752.79858655</v>
      </c>
      <c r="U62" s="17">
        <v>5043109.90459364</v>
      </c>
      <c r="V62" s="49">
        <f t="shared" si="1"/>
        <v>1.1295615740635345</v>
      </c>
      <c r="W62" s="34">
        <f>S62/U62*1000000</f>
        <v>0.39658068886784542</v>
      </c>
      <c r="X62" s="14">
        <v>2.951556042491291</v>
      </c>
      <c r="Y62" s="35"/>
      <c r="Z62" s="52">
        <v>0</v>
      </c>
      <c r="AA62" s="55">
        <v>29</v>
      </c>
      <c r="AB62" s="52">
        <f t="shared" ref="AB62" si="31">AVERAGE(V62:V67)</f>
        <v>0.73753299704550557</v>
      </c>
      <c r="AC62" s="52">
        <f t="shared" ref="AC62" si="32">AVERAGE(W62:W67)</f>
        <v>0.96025541697846728</v>
      </c>
      <c r="AD62" s="52">
        <f t="shared" ref="AD62" si="33">AVERAGE(X62:X67)</f>
        <v>3.1286254264419919</v>
      </c>
    </row>
    <row r="63" spans="1:30" ht="15.6" x14ac:dyDescent="0.3">
      <c r="A63" s="13" t="s">
        <v>45</v>
      </c>
      <c r="B63" s="13" t="s">
        <v>50</v>
      </c>
      <c r="C63" s="13" t="s">
        <v>48</v>
      </c>
      <c r="D63" s="13" t="s">
        <v>37</v>
      </c>
      <c r="E63" s="13" t="s">
        <v>38</v>
      </c>
      <c r="F63" s="38" t="s">
        <v>49</v>
      </c>
      <c r="G63" s="14">
        <v>6</v>
      </c>
      <c r="H63" s="13" t="s">
        <v>40</v>
      </c>
      <c r="I63" s="14" t="s">
        <v>39</v>
      </c>
      <c r="J63" s="13" t="s">
        <v>41</v>
      </c>
      <c r="K63" s="15">
        <v>0</v>
      </c>
      <c r="L63" s="15" t="s">
        <v>42</v>
      </c>
      <c r="M63" s="16">
        <v>29</v>
      </c>
      <c r="N63" s="14">
        <v>1102</v>
      </c>
      <c r="O63" s="13" t="s">
        <v>43</v>
      </c>
      <c r="P63" s="14" t="s">
        <v>44</v>
      </c>
      <c r="Q63" s="13" t="s">
        <v>51</v>
      </c>
      <c r="R63" s="17">
        <v>42</v>
      </c>
      <c r="S63" s="17">
        <v>2</v>
      </c>
      <c r="T63" s="17">
        <v>158621281.05809128</v>
      </c>
      <c r="U63" s="17">
        <v>4660753.0705394186</v>
      </c>
      <c r="V63" s="49">
        <f t="shared" si="1"/>
        <v>0.27739027012325063</v>
      </c>
      <c r="W63" s="34">
        <f t="shared" ref="W63:W91" si="34">S63/U63*1000000</f>
        <v>0.42911520300055872</v>
      </c>
      <c r="X63" s="14">
        <v>2.9382898936697712</v>
      </c>
      <c r="Y63" s="31"/>
      <c r="Z63" s="53"/>
      <c r="AA63" s="56"/>
      <c r="AB63" s="53"/>
      <c r="AC63" s="53"/>
      <c r="AD63" s="53"/>
    </row>
    <row r="64" spans="1:30" ht="15.6" x14ac:dyDescent="0.3">
      <c r="A64" s="13" t="s">
        <v>45</v>
      </c>
      <c r="B64" s="13" t="s">
        <v>50</v>
      </c>
      <c r="C64" s="13" t="s">
        <v>48</v>
      </c>
      <c r="D64" s="13" t="s">
        <v>37</v>
      </c>
      <c r="E64" s="13" t="s">
        <v>38</v>
      </c>
      <c r="F64" s="38" t="s">
        <v>49</v>
      </c>
      <c r="G64" s="14">
        <v>6</v>
      </c>
      <c r="H64" s="13" t="s">
        <v>40</v>
      </c>
      <c r="I64" s="14" t="s">
        <v>39</v>
      </c>
      <c r="J64" s="13" t="s">
        <v>41</v>
      </c>
      <c r="K64" s="15">
        <v>0</v>
      </c>
      <c r="L64" s="15" t="s">
        <v>42</v>
      </c>
      <c r="M64" s="16">
        <v>29</v>
      </c>
      <c r="N64" s="14">
        <v>1103</v>
      </c>
      <c r="O64" s="13" t="s">
        <v>43</v>
      </c>
      <c r="P64" s="14" t="s">
        <v>44</v>
      </c>
      <c r="Q64" s="13" t="s">
        <v>51</v>
      </c>
      <c r="R64" s="17">
        <v>47</v>
      </c>
      <c r="S64" s="17">
        <v>2</v>
      </c>
      <c r="T64" s="17">
        <v>131107045.06872852</v>
      </c>
      <c r="U64" s="17">
        <v>4109252.1477663233</v>
      </c>
      <c r="V64" s="49">
        <f t="shared" si="1"/>
        <v>0.37374040406687048</v>
      </c>
      <c r="W64" s="34">
        <f t="shared" si="34"/>
        <v>0.48670656559421527</v>
      </c>
      <c r="X64" s="14">
        <v>3.1342725675894716</v>
      </c>
      <c r="Y64" s="31"/>
      <c r="Z64" s="53"/>
      <c r="AA64" s="56"/>
      <c r="AB64" s="53"/>
      <c r="AC64" s="53"/>
      <c r="AD64" s="53"/>
    </row>
    <row r="65" spans="1:30" ht="15.6" x14ac:dyDescent="0.3">
      <c r="A65" s="13" t="s">
        <v>45</v>
      </c>
      <c r="B65" s="13" t="s">
        <v>50</v>
      </c>
      <c r="C65" s="13" t="s">
        <v>48</v>
      </c>
      <c r="D65" s="13" t="s">
        <v>37</v>
      </c>
      <c r="E65" s="13" t="s">
        <v>38</v>
      </c>
      <c r="F65" s="38" t="s">
        <v>49</v>
      </c>
      <c r="G65" s="14">
        <v>6</v>
      </c>
      <c r="H65" s="13" t="s">
        <v>40</v>
      </c>
      <c r="I65" s="14" t="s">
        <v>39</v>
      </c>
      <c r="J65" s="13" t="s">
        <v>41</v>
      </c>
      <c r="K65" s="15">
        <v>0</v>
      </c>
      <c r="L65" s="15" t="s">
        <v>42</v>
      </c>
      <c r="M65" s="16">
        <v>29</v>
      </c>
      <c r="N65" s="14">
        <v>1104</v>
      </c>
      <c r="O65" s="13" t="s">
        <v>43</v>
      </c>
      <c r="P65" s="14" t="s">
        <v>44</v>
      </c>
      <c r="Q65" s="13" t="s">
        <v>51</v>
      </c>
      <c r="R65" s="17">
        <v>75</v>
      </c>
      <c r="S65" s="17">
        <v>0</v>
      </c>
      <c r="T65" s="17">
        <v>104820054.676259</v>
      </c>
      <c r="U65" s="17">
        <v>3921099.4532374097</v>
      </c>
      <c r="V65" s="49">
        <f t="shared" si="1"/>
        <v>0.71551193358599707</v>
      </c>
      <c r="W65" s="34">
        <f t="shared" si="34"/>
        <v>0</v>
      </c>
      <c r="X65" s="14">
        <v>3.7407912687585267</v>
      </c>
      <c r="Y65" s="31"/>
      <c r="Z65" s="53"/>
      <c r="AA65" s="56"/>
      <c r="AB65" s="53"/>
      <c r="AC65" s="53"/>
      <c r="AD65" s="53"/>
    </row>
    <row r="66" spans="1:30" ht="15.6" x14ac:dyDescent="0.3">
      <c r="A66" s="13" t="s">
        <v>45</v>
      </c>
      <c r="B66" s="13" t="s">
        <v>50</v>
      </c>
      <c r="C66" s="13" t="s">
        <v>48</v>
      </c>
      <c r="D66" s="13" t="s">
        <v>37</v>
      </c>
      <c r="E66" s="13" t="s">
        <v>38</v>
      </c>
      <c r="F66" s="38" t="s">
        <v>49</v>
      </c>
      <c r="G66" s="14">
        <v>6</v>
      </c>
      <c r="H66" s="13" t="s">
        <v>40</v>
      </c>
      <c r="I66" s="14" t="s">
        <v>39</v>
      </c>
      <c r="J66" s="13" t="s">
        <v>41</v>
      </c>
      <c r="K66" s="15">
        <v>0</v>
      </c>
      <c r="L66" s="15" t="s">
        <v>42</v>
      </c>
      <c r="M66" s="16">
        <v>29</v>
      </c>
      <c r="N66" s="14">
        <v>1105</v>
      </c>
      <c r="O66" s="13" t="s">
        <v>43</v>
      </c>
      <c r="P66" s="14" t="s">
        <v>44</v>
      </c>
      <c r="Q66" s="13" t="s">
        <v>51</v>
      </c>
      <c r="R66" s="17">
        <v>199</v>
      </c>
      <c r="S66" s="17">
        <v>4</v>
      </c>
      <c r="T66" s="17">
        <v>158889292.90494296</v>
      </c>
      <c r="U66" s="17">
        <v>4930799.8174904948</v>
      </c>
      <c r="V66" s="49">
        <f t="shared" si="1"/>
        <v>1.2776191289456282</v>
      </c>
      <c r="W66" s="34">
        <f t="shared" si="34"/>
        <v>0.81122741706350177</v>
      </c>
      <c r="X66" s="14">
        <v>3.1032926935110674</v>
      </c>
      <c r="Y66" s="31"/>
      <c r="Z66" s="53"/>
      <c r="AA66" s="56"/>
      <c r="AB66" s="53"/>
      <c r="AC66" s="53"/>
      <c r="AD66" s="53"/>
    </row>
    <row r="67" spans="1:30" ht="15.6" x14ac:dyDescent="0.3">
      <c r="A67" s="13" t="s">
        <v>45</v>
      </c>
      <c r="B67" s="13" t="s">
        <v>50</v>
      </c>
      <c r="C67" s="13" t="s">
        <v>48</v>
      </c>
      <c r="D67" s="13" t="s">
        <v>37</v>
      </c>
      <c r="E67" s="13" t="s">
        <v>38</v>
      </c>
      <c r="F67" s="38" t="s">
        <v>49</v>
      </c>
      <c r="G67" s="14">
        <v>6</v>
      </c>
      <c r="H67" s="13" t="s">
        <v>40</v>
      </c>
      <c r="I67" s="14" t="s">
        <v>39</v>
      </c>
      <c r="J67" s="13" t="s">
        <v>41</v>
      </c>
      <c r="K67" s="15">
        <v>0</v>
      </c>
      <c r="L67" s="15" t="s">
        <v>42</v>
      </c>
      <c r="M67" s="16">
        <v>29</v>
      </c>
      <c r="N67" s="14">
        <v>1106</v>
      </c>
      <c r="O67" s="13" t="s">
        <v>43</v>
      </c>
      <c r="P67" s="14" t="s">
        <v>44</v>
      </c>
      <c r="Q67" s="13" t="s">
        <v>51</v>
      </c>
      <c r="R67" s="17">
        <v>62</v>
      </c>
      <c r="S67" s="17">
        <v>12</v>
      </c>
      <c r="T67" s="17">
        <v>113605891.10869566</v>
      </c>
      <c r="U67" s="17">
        <v>3298603.9565217393</v>
      </c>
      <c r="V67" s="49">
        <f t="shared" ref="V67:V91" si="35">(R67+S67)/T67*1000000</f>
        <v>0.6513746714877523</v>
      </c>
      <c r="W67" s="34">
        <f t="shared" si="34"/>
        <v>3.6379026273446824</v>
      </c>
      <c r="X67" s="14">
        <v>2.9035500926318218</v>
      </c>
      <c r="Y67" s="31"/>
      <c r="Z67" s="54"/>
      <c r="AA67" s="57"/>
      <c r="AB67" s="54"/>
      <c r="AC67" s="54"/>
      <c r="AD67" s="54"/>
    </row>
    <row r="68" spans="1:30" ht="15.6" x14ac:dyDescent="0.3">
      <c r="A68" s="23" t="s">
        <v>45</v>
      </c>
      <c r="B68" s="23" t="s">
        <v>50</v>
      </c>
      <c r="C68" s="23" t="s">
        <v>48</v>
      </c>
      <c r="D68" s="23" t="s">
        <v>37</v>
      </c>
      <c r="E68" s="23" t="s">
        <v>38</v>
      </c>
      <c r="F68" s="39" t="s">
        <v>49</v>
      </c>
      <c r="G68" s="24">
        <v>6</v>
      </c>
      <c r="H68" s="23" t="s">
        <v>40</v>
      </c>
      <c r="I68" s="24" t="s">
        <v>39</v>
      </c>
      <c r="J68" s="23" t="s">
        <v>41</v>
      </c>
      <c r="K68" s="25">
        <v>0.9</v>
      </c>
      <c r="L68" s="25" t="s">
        <v>42</v>
      </c>
      <c r="M68" s="26">
        <v>29</v>
      </c>
      <c r="N68" s="27">
        <v>2101</v>
      </c>
      <c r="O68" s="28" t="s">
        <v>43</v>
      </c>
      <c r="P68" s="27" t="s">
        <v>44</v>
      </c>
      <c r="Q68" s="28" t="s">
        <v>51</v>
      </c>
      <c r="R68" s="29">
        <v>135</v>
      </c>
      <c r="S68" s="29">
        <v>17</v>
      </c>
      <c r="T68" s="29">
        <v>151884008.72925764</v>
      </c>
      <c r="U68" s="29">
        <v>3873479.8034934495</v>
      </c>
      <c r="V68" s="50">
        <f t="shared" si="35"/>
        <v>1.0007636832324402</v>
      </c>
      <c r="W68" s="36">
        <f t="shared" si="34"/>
        <v>4.3888185462249956</v>
      </c>
      <c r="X68" s="27">
        <v>2.5502881020201142</v>
      </c>
      <c r="Y68" s="31"/>
      <c r="Z68" s="52">
        <v>0.9</v>
      </c>
      <c r="AA68" s="55">
        <v>29</v>
      </c>
      <c r="AB68" s="52">
        <f t="shared" ref="AB68" si="36">AVERAGE(V68:V73)</f>
        <v>1.197176730026946</v>
      </c>
      <c r="AC68" s="52">
        <f t="shared" ref="AC68" si="37">AVERAGE(W68:W73)</f>
        <v>2.6301253409847321</v>
      </c>
      <c r="AD68" s="52">
        <f t="shared" ref="AD68" si="38">AVERAGE(X68:X73)</f>
        <v>2.9607094464921286</v>
      </c>
    </row>
    <row r="69" spans="1:30" ht="15.6" x14ac:dyDescent="0.3">
      <c r="A69" s="23" t="s">
        <v>45</v>
      </c>
      <c r="B69" s="23" t="s">
        <v>50</v>
      </c>
      <c r="C69" s="23" t="s">
        <v>48</v>
      </c>
      <c r="D69" s="23" t="s">
        <v>37</v>
      </c>
      <c r="E69" s="23" t="s">
        <v>38</v>
      </c>
      <c r="F69" s="39" t="s">
        <v>49</v>
      </c>
      <c r="G69" s="24">
        <v>6</v>
      </c>
      <c r="H69" s="23" t="s">
        <v>40</v>
      </c>
      <c r="I69" s="24" t="s">
        <v>39</v>
      </c>
      <c r="J69" s="23" t="s">
        <v>41</v>
      </c>
      <c r="K69" s="25">
        <v>0.9</v>
      </c>
      <c r="L69" s="25" t="s">
        <v>42</v>
      </c>
      <c r="M69" s="26">
        <v>29</v>
      </c>
      <c r="N69" s="27">
        <v>2102</v>
      </c>
      <c r="O69" s="28" t="s">
        <v>43</v>
      </c>
      <c r="P69" s="27" t="s">
        <v>44</v>
      </c>
      <c r="Q69" s="28" t="s">
        <v>51</v>
      </c>
      <c r="R69" s="29">
        <v>228</v>
      </c>
      <c r="S69" s="29">
        <v>10</v>
      </c>
      <c r="T69" s="29">
        <v>158229411.00454545</v>
      </c>
      <c r="U69" s="29">
        <v>4336496.7272727275</v>
      </c>
      <c r="V69" s="50">
        <f t="shared" si="35"/>
        <v>1.5041451427330599</v>
      </c>
      <c r="W69" s="36">
        <f t="shared" si="34"/>
        <v>2.3060088889515007</v>
      </c>
      <c r="X69" s="27">
        <v>2.7406388608424717</v>
      </c>
      <c r="Y69" s="31"/>
      <c r="Z69" s="53"/>
      <c r="AA69" s="56"/>
      <c r="AB69" s="53"/>
      <c r="AC69" s="53"/>
      <c r="AD69" s="53"/>
    </row>
    <row r="70" spans="1:30" ht="15.6" x14ac:dyDescent="0.3">
      <c r="A70" s="23" t="s">
        <v>45</v>
      </c>
      <c r="B70" s="23" t="s">
        <v>50</v>
      </c>
      <c r="C70" s="23" t="s">
        <v>48</v>
      </c>
      <c r="D70" s="23" t="s">
        <v>37</v>
      </c>
      <c r="E70" s="23" t="s">
        <v>38</v>
      </c>
      <c r="F70" s="39" t="s">
        <v>49</v>
      </c>
      <c r="G70" s="24">
        <v>6</v>
      </c>
      <c r="H70" s="23" t="s">
        <v>40</v>
      </c>
      <c r="I70" s="24" t="s">
        <v>39</v>
      </c>
      <c r="J70" s="23" t="s">
        <v>41</v>
      </c>
      <c r="K70" s="25">
        <v>0.9</v>
      </c>
      <c r="L70" s="25" t="s">
        <v>42</v>
      </c>
      <c r="M70" s="26">
        <v>29</v>
      </c>
      <c r="N70" s="27">
        <v>2103</v>
      </c>
      <c r="O70" s="28" t="s">
        <v>43</v>
      </c>
      <c r="P70" s="27" t="s">
        <v>44</v>
      </c>
      <c r="Q70" s="28" t="s">
        <v>51</v>
      </c>
      <c r="R70" s="29">
        <v>174</v>
      </c>
      <c r="S70" s="29">
        <v>11</v>
      </c>
      <c r="T70" s="29">
        <v>185245696.62551442</v>
      </c>
      <c r="U70" s="29">
        <v>6003295.0617283955</v>
      </c>
      <c r="V70" s="50">
        <f t="shared" si="35"/>
        <v>0.99867367161564302</v>
      </c>
      <c r="W70" s="36">
        <f t="shared" si="34"/>
        <v>1.8323270615376039</v>
      </c>
      <c r="X70" s="27">
        <v>3.240720389777489</v>
      </c>
      <c r="Y70" s="31"/>
      <c r="Z70" s="53"/>
      <c r="AA70" s="56"/>
      <c r="AB70" s="53"/>
      <c r="AC70" s="53"/>
      <c r="AD70" s="53"/>
    </row>
    <row r="71" spans="1:30" ht="15.6" x14ac:dyDescent="0.3">
      <c r="A71" s="23" t="s">
        <v>45</v>
      </c>
      <c r="B71" s="23" t="s">
        <v>50</v>
      </c>
      <c r="C71" s="23" t="s">
        <v>48</v>
      </c>
      <c r="D71" s="23" t="s">
        <v>37</v>
      </c>
      <c r="E71" s="23" t="s">
        <v>38</v>
      </c>
      <c r="F71" s="39" t="s">
        <v>49</v>
      </c>
      <c r="G71" s="24">
        <v>6</v>
      </c>
      <c r="H71" s="23" t="s">
        <v>40</v>
      </c>
      <c r="I71" s="24" t="s">
        <v>39</v>
      </c>
      <c r="J71" s="23" t="s">
        <v>41</v>
      </c>
      <c r="K71" s="25">
        <v>0.9</v>
      </c>
      <c r="L71" s="25" t="s">
        <v>42</v>
      </c>
      <c r="M71" s="26">
        <v>29</v>
      </c>
      <c r="N71" s="27">
        <v>2104</v>
      </c>
      <c r="O71" s="28" t="s">
        <v>43</v>
      </c>
      <c r="P71" s="27" t="s">
        <v>44</v>
      </c>
      <c r="Q71" s="28" t="s">
        <v>51</v>
      </c>
      <c r="R71" s="29">
        <v>214</v>
      </c>
      <c r="S71" s="29">
        <v>15</v>
      </c>
      <c r="T71" s="29">
        <v>136140864.45090908</v>
      </c>
      <c r="U71" s="29">
        <v>4070010.5890909089</v>
      </c>
      <c r="V71" s="50">
        <f t="shared" si="35"/>
        <v>1.6820812834090304</v>
      </c>
      <c r="W71" s="36">
        <f t="shared" si="34"/>
        <v>3.6854940967980254</v>
      </c>
      <c r="X71" s="27">
        <v>2.9895583559765853</v>
      </c>
      <c r="Y71" s="31"/>
      <c r="Z71" s="53"/>
      <c r="AA71" s="56"/>
      <c r="AB71" s="53"/>
      <c r="AC71" s="53"/>
      <c r="AD71" s="53"/>
    </row>
    <row r="72" spans="1:30" ht="15.6" x14ac:dyDescent="0.3">
      <c r="A72" s="23" t="s">
        <v>45</v>
      </c>
      <c r="B72" s="23" t="s">
        <v>50</v>
      </c>
      <c r="C72" s="23" t="s">
        <v>48</v>
      </c>
      <c r="D72" s="23" t="s">
        <v>37</v>
      </c>
      <c r="E72" s="23" t="s">
        <v>38</v>
      </c>
      <c r="F72" s="39" t="s">
        <v>49</v>
      </c>
      <c r="G72" s="24">
        <v>6</v>
      </c>
      <c r="H72" s="23" t="s">
        <v>40</v>
      </c>
      <c r="I72" s="24" t="s">
        <v>39</v>
      </c>
      <c r="J72" s="23" t="s">
        <v>41</v>
      </c>
      <c r="K72" s="25">
        <v>0.9</v>
      </c>
      <c r="L72" s="25" t="s">
        <v>42</v>
      </c>
      <c r="M72" s="26">
        <v>29</v>
      </c>
      <c r="N72" s="27">
        <v>2105</v>
      </c>
      <c r="O72" s="28" t="s">
        <v>43</v>
      </c>
      <c r="P72" s="27" t="s">
        <v>44</v>
      </c>
      <c r="Q72" s="28" t="s">
        <v>51</v>
      </c>
      <c r="R72" s="29">
        <v>204</v>
      </c>
      <c r="S72" s="29">
        <v>5</v>
      </c>
      <c r="T72" s="29">
        <v>207642561.92340425</v>
      </c>
      <c r="U72" s="29">
        <v>5899210.1446808511</v>
      </c>
      <c r="V72" s="50">
        <f t="shared" si="35"/>
        <v>1.0065373787725489</v>
      </c>
      <c r="W72" s="36">
        <f t="shared" si="34"/>
        <v>0.84757109466736946</v>
      </c>
      <c r="X72" s="27">
        <v>2.8410409166772692</v>
      </c>
      <c r="Y72" s="31"/>
      <c r="Z72" s="53"/>
      <c r="AA72" s="56"/>
      <c r="AB72" s="53"/>
      <c r="AC72" s="53"/>
      <c r="AD72" s="53"/>
    </row>
    <row r="73" spans="1:30" ht="15.6" x14ac:dyDescent="0.3">
      <c r="A73" s="23" t="s">
        <v>45</v>
      </c>
      <c r="B73" s="23" t="s">
        <v>50</v>
      </c>
      <c r="C73" s="23" t="s">
        <v>48</v>
      </c>
      <c r="D73" s="23" t="s">
        <v>37</v>
      </c>
      <c r="E73" s="23" t="s">
        <v>38</v>
      </c>
      <c r="F73" s="39" t="s">
        <v>49</v>
      </c>
      <c r="G73" s="24">
        <v>6</v>
      </c>
      <c r="H73" s="23" t="s">
        <v>40</v>
      </c>
      <c r="I73" s="24" t="s">
        <v>39</v>
      </c>
      <c r="J73" s="23" t="s">
        <v>41</v>
      </c>
      <c r="K73" s="25">
        <v>0.9</v>
      </c>
      <c r="L73" s="25" t="s">
        <v>42</v>
      </c>
      <c r="M73" s="26">
        <v>29</v>
      </c>
      <c r="N73" s="27">
        <v>2106</v>
      </c>
      <c r="O73" s="28" t="s">
        <v>43</v>
      </c>
      <c r="P73" s="27" t="s">
        <v>44</v>
      </c>
      <c r="Q73" s="28" t="s">
        <v>51</v>
      </c>
      <c r="R73" s="29">
        <v>165</v>
      </c>
      <c r="S73" s="29">
        <v>17</v>
      </c>
      <c r="T73" s="29">
        <v>183678968.97272727</v>
      </c>
      <c r="U73" s="29">
        <v>6248776.9909090903</v>
      </c>
      <c r="V73" s="50">
        <f t="shared" si="35"/>
        <v>0.99085922039895291</v>
      </c>
      <c r="W73" s="36">
        <f t="shared" si="34"/>
        <v>2.7205323577288985</v>
      </c>
      <c r="X73" s="27">
        <v>3.4020100536588447</v>
      </c>
      <c r="Y73" s="31"/>
      <c r="Z73" s="54"/>
      <c r="AA73" s="57"/>
      <c r="AB73" s="54"/>
      <c r="AC73" s="54"/>
      <c r="AD73" s="54"/>
    </row>
    <row r="74" spans="1:30" ht="15.6" x14ac:dyDescent="0.3">
      <c r="A74" s="13" t="s">
        <v>45</v>
      </c>
      <c r="B74" s="13" t="s">
        <v>50</v>
      </c>
      <c r="C74" s="13" t="s">
        <v>48</v>
      </c>
      <c r="D74" s="13" t="s">
        <v>37</v>
      </c>
      <c r="E74" s="13" t="s">
        <v>38</v>
      </c>
      <c r="F74" s="38" t="s">
        <v>49</v>
      </c>
      <c r="G74" s="14">
        <v>6</v>
      </c>
      <c r="H74" s="13" t="s">
        <v>40</v>
      </c>
      <c r="I74" s="14" t="s">
        <v>39</v>
      </c>
      <c r="J74" s="13" t="s">
        <v>41</v>
      </c>
      <c r="K74" s="15">
        <v>1.25</v>
      </c>
      <c r="L74" s="15" t="s">
        <v>42</v>
      </c>
      <c r="M74" s="16">
        <v>29</v>
      </c>
      <c r="N74" s="14">
        <v>3101</v>
      </c>
      <c r="O74" s="13" t="s">
        <v>43</v>
      </c>
      <c r="P74" s="14" t="s">
        <v>44</v>
      </c>
      <c r="Q74" s="13" t="s">
        <v>51</v>
      </c>
      <c r="R74" s="17">
        <v>265</v>
      </c>
      <c r="S74" s="17">
        <v>10</v>
      </c>
      <c r="T74" s="17">
        <v>183018239.37007874</v>
      </c>
      <c r="U74" s="17">
        <v>5334733.8582677171</v>
      </c>
      <c r="V74" s="49">
        <f t="shared" si="35"/>
        <v>1.5025824800113292</v>
      </c>
      <c r="W74" s="34">
        <f t="shared" si="34"/>
        <v>1.874507757214936</v>
      </c>
      <c r="X74" s="14">
        <v>2.9148645930750225</v>
      </c>
      <c r="Y74" s="31"/>
      <c r="Z74" s="52">
        <v>1.25</v>
      </c>
      <c r="AA74" s="55">
        <v>29</v>
      </c>
      <c r="AB74" s="52">
        <f t="shared" ref="AB74" si="39">AVERAGE(V74:V79)</f>
        <v>1.8460956641066459</v>
      </c>
      <c r="AC74" s="52">
        <f t="shared" ref="AC74" si="40">AVERAGE(W74:W79)</f>
        <v>4.1842593061113469</v>
      </c>
      <c r="AD74" s="52">
        <f t="shared" ref="AD74" si="41">AVERAGE(X74:X79)</f>
        <v>2.6337497261528675</v>
      </c>
    </row>
    <row r="75" spans="1:30" ht="15.6" x14ac:dyDescent="0.3">
      <c r="A75" s="13" t="s">
        <v>45</v>
      </c>
      <c r="B75" s="13" t="s">
        <v>50</v>
      </c>
      <c r="C75" s="13" t="s">
        <v>48</v>
      </c>
      <c r="D75" s="13" t="s">
        <v>37</v>
      </c>
      <c r="E75" s="13" t="s">
        <v>38</v>
      </c>
      <c r="F75" s="38" t="s">
        <v>49</v>
      </c>
      <c r="G75" s="14">
        <v>6</v>
      </c>
      <c r="H75" s="13" t="s">
        <v>40</v>
      </c>
      <c r="I75" s="14" t="s">
        <v>39</v>
      </c>
      <c r="J75" s="13" t="s">
        <v>41</v>
      </c>
      <c r="K75" s="15">
        <v>1.25</v>
      </c>
      <c r="L75" s="15" t="s">
        <v>42</v>
      </c>
      <c r="M75" s="16">
        <v>29</v>
      </c>
      <c r="N75" s="14">
        <v>3102</v>
      </c>
      <c r="O75" s="13" t="s">
        <v>43</v>
      </c>
      <c r="P75" s="14" t="s">
        <v>44</v>
      </c>
      <c r="Q75" s="13" t="s">
        <v>51</v>
      </c>
      <c r="R75" s="17">
        <v>336</v>
      </c>
      <c r="S75" s="17">
        <v>17</v>
      </c>
      <c r="T75" s="17">
        <v>172288063.17472118</v>
      </c>
      <c r="U75" s="17">
        <v>4825319.2639405206</v>
      </c>
      <c r="V75" s="49">
        <f t="shared" si="35"/>
        <v>2.0488941224094832</v>
      </c>
      <c r="W75" s="34">
        <f t="shared" si="34"/>
        <v>3.5230829443847451</v>
      </c>
      <c r="X75" s="14">
        <v>2.8007275576875315</v>
      </c>
      <c r="Y75" s="31"/>
      <c r="Z75" s="53"/>
      <c r="AA75" s="56"/>
      <c r="AB75" s="53"/>
      <c r="AC75" s="53"/>
      <c r="AD75" s="53"/>
    </row>
    <row r="76" spans="1:30" ht="15.6" x14ac:dyDescent="0.3">
      <c r="A76" s="13" t="s">
        <v>45</v>
      </c>
      <c r="B76" s="13" t="s">
        <v>50</v>
      </c>
      <c r="C76" s="13" t="s">
        <v>48</v>
      </c>
      <c r="D76" s="13" t="s">
        <v>37</v>
      </c>
      <c r="E76" s="13" t="s">
        <v>38</v>
      </c>
      <c r="F76" s="38" t="s">
        <v>49</v>
      </c>
      <c r="G76" s="14">
        <v>6</v>
      </c>
      <c r="H76" s="13" t="s">
        <v>40</v>
      </c>
      <c r="I76" s="14" t="s">
        <v>39</v>
      </c>
      <c r="J76" s="13" t="s">
        <v>41</v>
      </c>
      <c r="K76" s="15">
        <v>1.25</v>
      </c>
      <c r="L76" s="15" t="s">
        <v>42</v>
      </c>
      <c r="M76" s="16">
        <v>29</v>
      </c>
      <c r="N76" s="14">
        <v>3103</v>
      </c>
      <c r="O76" s="13" t="s">
        <v>43</v>
      </c>
      <c r="P76" s="14" t="s">
        <v>44</v>
      </c>
      <c r="Q76" s="13" t="s">
        <v>51</v>
      </c>
      <c r="R76" s="17">
        <v>294</v>
      </c>
      <c r="S76" s="17">
        <v>24</v>
      </c>
      <c r="T76" s="17">
        <v>154911326.97894737</v>
      </c>
      <c r="U76" s="17">
        <v>4104657.4456140352</v>
      </c>
      <c r="V76" s="49">
        <f t="shared" si="35"/>
        <v>2.0527872699923133</v>
      </c>
      <c r="W76" s="34">
        <f t="shared" si="34"/>
        <v>5.8470165459592272</v>
      </c>
      <c r="X76" s="14">
        <v>2.6496819346024081</v>
      </c>
      <c r="Y76" s="31"/>
      <c r="Z76" s="53"/>
      <c r="AA76" s="56"/>
      <c r="AB76" s="53"/>
      <c r="AC76" s="53"/>
      <c r="AD76" s="53"/>
    </row>
    <row r="77" spans="1:30" ht="15.6" x14ac:dyDescent="0.3">
      <c r="A77" s="13" t="s">
        <v>45</v>
      </c>
      <c r="B77" s="13" t="s">
        <v>50</v>
      </c>
      <c r="C77" s="13" t="s">
        <v>48</v>
      </c>
      <c r="D77" s="13" t="s">
        <v>37</v>
      </c>
      <c r="E77" s="13" t="s">
        <v>38</v>
      </c>
      <c r="F77" s="38" t="s">
        <v>49</v>
      </c>
      <c r="G77" s="14">
        <v>6</v>
      </c>
      <c r="H77" s="13" t="s">
        <v>40</v>
      </c>
      <c r="I77" s="14" t="s">
        <v>39</v>
      </c>
      <c r="J77" s="13" t="s">
        <v>41</v>
      </c>
      <c r="K77" s="15">
        <v>1.25</v>
      </c>
      <c r="L77" s="15" t="s">
        <v>42</v>
      </c>
      <c r="M77" s="16">
        <v>29</v>
      </c>
      <c r="N77" s="14">
        <v>3104</v>
      </c>
      <c r="O77" s="13" t="s">
        <v>43</v>
      </c>
      <c r="P77" s="14" t="s">
        <v>44</v>
      </c>
      <c r="Q77" s="13" t="s">
        <v>51</v>
      </c>
      <c r="R77" s="17">
        <v>232</v>
      </c>
      <c r="S77" s="17">
        <v>27</v>
      </c>
      <c r="T77" s="17">
        <v>176552208.17490494</v>
      </c>
      <c r="U77" s="17">
        <v>4626551.7262357408</v>
      </c>
      <c r="V77" s="49">
        <f t="shared" si="35"/>
        <v>1.4669881655822539</v>
      </c>
      <c r="W77" s="34">
        <f t="shared" si="34"/>
        <v>5.8358798512705192</v>
      </c>
      <c r="X77" s="14">
        <v>2.6205006292826178</v>
      </c>
      <c r="Y77" s="31"/>
      <c r="Z77" s="53"/>
      <c r="AA77" s="56"/>
      <c r="AB77" s="53"/>
      <c r="AC77" s="53"/>
      <c r="AD77" s="53"/>
    </row>
    <row r="78" spans="1:30" ht="15.6" x14ac:dyDescent="0.3">
      <c r="A78" s="13" t="s">
        <v>45</v>
      </c>
      <c r="B78" s="13" t="s">
        <v>50</v>
      </c>
      <c r="C78" s="13" t="s">
        <v>48</v>
      </c>
      <c r="D78" s="13" t="s">
        <v>37</v>
      </c>
      <c r="E78" s="13" t="s">
        <v>38</v>
      </c>
      <c r="F78" s="38" t="s">
        <v>49</v>
      </c>
      <c r="G78" s="14">
        <v>6</v>
      </c>
      <c r="H78" s="13" t="s">
        <v>40</v>
      </c>
      <c r="I78" s="14" t="s">
        <v>39</v>
      </c>
      <c r="J78" s="13" t="s">
        <v>41</v>
      </c>
      <c r="K78" s="15">
        <v>1.25</v>
      </c>
      <c r="L78" s="15" t="s">
        <v>42</v>
      </c>
      <c r="M78" s="16">
        <v>29</v>
      </c>
      <c r="N78" s="14">
        <v>3105</v>
      </c>
      <c r="O78" s="13" t="s">
        <v>43</v>
      </c>
      <c r="P78" s="14" t="s">
        <v>44</v>
      </c>
      <c r="Q78" s="13" t="s">
        <v>51</v>
      </c>
      <c r="R78" s="17">
        <v>287</v>
      </c>
      <c r="S78" s="17">
        <v>11</v>
      </c>
      <c r="T78" s="17">
        <v>161542657.22676581</v>
      </c>
      <c r="U78" s="17">
        <v>4110793.5613382896</v>
      </c>
      <c r="V78" s="49">
        <f t="shared" si="35"/>
        <v>1.8447139914362183</v>
      </c>
      <c r="W78" s="34">
        <f t="shared" si="34"/>
        <v>2.6758823657442177</v>
      </c>
      <c r="X78" s="14">
        <v>2.5447108719821019</v>
      </c>
      <c r="Y78" s="31"/>
      <c r="Z78" s="53"/>
      <c r="AA78" s="56"/>
      <c r="AB78" s="53"/>
      <c r="AC78" s="53"/>
      <c r="AD78" s="53"/>
    </row>
    <row r="79" spans="1:30" ht="15.6" x14ac:dyDescent="0.3">
      <c r="A79" s="13" t="s">
        <v>45</v>
      </c>
      <c r="B79" s="13" t="s">
        <v>50</v>
      </c>
      <c r="C79" s="13" t="s">
        <v>48</v>
      </c>
      <c r="D79" s="13" t="s">
        <v>37</v>
      </c>
      <c r="E79" s="13" t="s">
        <v>38</v>
      </c>
      <c r="F79" s="38" t="s">
        <v>49</v>
      </c>
      <c r="G79" s="14">
        <v>6</v>
      </c>
      <c r="H79" s="13" t="s">
        <v>40</v>
      </c>
      <c r="I79" s="14" t="s">
        <v>39</v>
      </c>
      <c r="J79" s="13" t="s">
        <v>41</v>
      </c>
      <c r="K79" s="15">
        <v>1.25</v>
      </c>
      <c r="L79" s="15" t="s">
        <v>42</v>
      </c>
      <c r="M79" s="16">
        <v>29</v>
      </c>
      <c r="N79" s="14">
        <v>3106</v>
      </c>
      <c r="O79" s="13" t="s">
        <v>43</v>
      </c>
      <c r="P79" s="14" t="s">
        <v>44</v>
      </c>
      <c r="Q79" s="13" t="s">
        <v>51</v>
      </c>
      <c r="R79" s="17">
        <v>302</v>
      </c>
      <c r="S79" s="17">
        <v>18</v>
      </c>
      <c r="T79" s="17">
        <v>148106461.99307957</v>
      </c>
      <c r="U79" s="17">
        <v>3364997.7301038061</v>
      </c>
      <c r="V79" s="49">
        <f t="shared" si="35"/>
        <v>2.1606079552082766</v>
      </c>
      <c r="W79" s="34">
        <f t="shared" si="34"/>
        <v>5.3491863720944384</v>
      </c>
      <c r="X79" s="14">
        <v>2.2720127702875241</v>
      </c>
      <c r="Y79" s="31"/>
      <c r="Z79" s="54"/>
      <c r="AA79" s="57"/>
      <c r="AB79" s="54"/>
      <c r="AC79" s="54"/>
      <c r="AD79" s="54"/>
    </row>
    <row r="80" spans="1:30" ht="15.6" x14ac:dyDescent="0.3">
      <c r="A80" s="23" t="s">
        <v>45</v>
      </c>
      <c r="B80" s="23" t="s">
        <v>50</v>
      </c>
      <c r="C80" s="23" t="s">
        <v>48</v>
      </c>
      <c r="D80" s="23" t="s">
        <v>37</v>
      </c>
      <c r="E80" s="23" t="s">
        <v>38</v>
      </c>
      <c r="F80" s="39" t="s">
        <v>49</v>
      </c>
      <c r="G80" s="24">
        <v>6</v>
      </c>
      <c r="H80" s="23" t="s">
        <v>40</v>
      </c>
      <c r="I80" s="24" t="s">
        <v>39</v>
      </c>
      <c r="J80" s="23" t="s">
        <v>41</v>
      </c>
      <c r="K80" s="25">
        <v>2.5</v>
      </c>
      <c r="L80" s="25" t="s">
        <v>42</v>
      </c>
      <c r="M80" s="26">
        <v>29</v>
      </c>
      <c r="N80" s="27">
        <v>4101</v>
      </c>
      <c r="O80" s="28" t="s">
        <v>43</v>
      </c>
      <c r="P80" s="27" t="s">
        <v>44</v>
      </c>
      <c r="Q80" s="28" t="s">
        <v>51</v>
      </c>
      <c r="R80" s="29">
        <v>573</v>
      </c>
      <c r="S80" s="29">
        <v>25</v>
      </c>
      <c r="T80" s="29">
        <v>165062168.81040892</v>
      </c>
      <c r="U80" s="29">
        <v>3876995.5539033459</v>
      </c>
      <c r="V80" s="50">
        <f t="shared" si="35"/>
        <v>3.6228773940736549</v>
      </c>
      <c r="W80" s="36">
        <f t="shared" si="34"/>
        <v>6.4482921510781939</v>
      </c>
      <c r="X80" s="27">
        <v>2.3488092891572743</v>
      </c>
      <c r="Y80" s="31"/>
      <c r="Z80" s="52">
        <v>2.5</v>
      </c>
      <c r="AA80" s="55">
        <v>29</v>
      </c>
      <c r="AB80" s="52">
        <f t="shared" ref="AB80" si="42">AVERAGE(V80:V85)</f>
        <v>3.1329496659740173</v>
      </c>
      <c r="AC80" s="52">
        <f t="shared" ref="AC80" si="43">AVERAGE(W80:W85)</f>
        <v>5.8083347126792892</v>
      </c>
      <c r="AD80" s="52">
        <f t="shared" ref="AD80" si="44">AVERAGE(X80:X85)</f>
        <v>2.2197036273230508</v>
      </c>
    </row>
    <row r="81" spans="1:30" ht="15.6" x14ac:dyDescent="0.3">
      <c r="A81" s="23" t="s">
        <v>45</v>
      </c>
      <c r="B81" s="23" t="s">
        <v>50</v>
      </c>
      <c r="C81" s="23" t="s">
        <v>48</v>
      </c>
      <c r="D81" s="23" t="s">
        <v>37</v>
      </c>
      <c r="E81" s="23" t="s">
        <v>38</v>
      </c>
      <c r="F81" s="39" t="s">
        <v>49</v>
      </c>
      <c r="G81" s="24">
        <v>6</v>
      </c>
      <c r="H81" s="23" t="s">
        <v>40</v>
      </c>
      <c r="I81" s="24" t="s">
        <v>39</v>
      </c>
      <c r="J81" s="23" t="s">
        <v>41</v>
      </c>
      <c r="K81" s="25">
        <v>2.5</v>
      </c>
      <c r="L81" s="25" t="s">
        <v>42</v>
      </c>
      <c r="M81" s="26">
        <v>29</v>
      </c>
      <c r="N81" s="27">
        <v>4102</v>
      </c>
      <c r="O81" s="28" t="s">
        <v>43</v>
      </c>
      <c r="P81" s="27" t="s">
        <v>44</v>
      </c>
      <c r="Q81" s="28" t="s">
        <v>51</v>
      </c>
      <c r="R81" s="29">
        <v>679</v>
      </c>
      <c r="S81" s="29">
        <v>28</v>
      </c>
      <c r="T81" s="29">
        <v>167884630.98069498</v>
      </c>
      <c r="U81" s="29">
        <v>3557406.1467181467</v>
      </c>
      <c r="V81" s="50">
        <f t="shared" si="35"/>
        <v>4.2112252674355748</v>
      </c>
      <c r="W81" s="36">
        <f t="shared" si="34"/>
        <v>7.8709033619428448</v>
      </c>
      <c r="X81" s="27">
        <v>2.1189587908896867</v>
      </c>
      <c r="Y81" s="31"/>
      <c r="Z81" s="53"/>
      <c r="AA81" s="56"/>
      <c r="AB81" s="53"/>
      <c r="AC81" s="53"/>
      <c r="AD81" s="53"/>
    </row>
    <row r="82" spans="1:30" ht="15.6" x14ac:dyDescent="0.3">
      <c r="A82" s="23" t="s">
        <v>45</v>
      </c>
      <c r="B82" s="23" t="s">
        <v>50</v>
      </c>
      <c r="C82" s="23" t="s">
        <v>48</v>
      </c>
      <c r="D82" s="23" t="s">
        <v>37</v>
      </c>
      <c r="E82" s="23" t="s">
        <v>38</v>
      </c>
      <c r="F82" s="39" t="s">
        <v>49</v>
      </c>
      <c r="G82" s="24">
        <v>6</v>
      </c>
      <c r="H82" s="23" t="s">
        <v>40</v>
      </c>
      <c r="I82" s="24" t="s">
        <v>39</v>
      </c>
      <c r="J82" s="23" t="s">
        <v>41</v>
      </c>
      <c r="K82" s="25">
        <v>2.5</v>
      </c>
      <c r="L82" s="25" t="s">
        <v>42</v>
      </c>
      <c r="M82" s="26">
        <v>29</v>
      </c>
      <c r="N82" s="27">
        <v>4103</v>
      </c>
      <c r="O82" s="28" t="s">
        <v>43</v>
      </c>
      <c r="P82" s="27" t="s">
        <v>44</v>
      </c>
      <c r="Q82" s="28" t="s">
        <v>51</v>
      </c>
      <c r="R82" s="29">
        <v>602</v>
      </c>
      <c r="S82" s="29">
        <v>20</v>
      </c>
      <c r="T82" s="29">
        <v>195360803.90909091</v>
      </c>
      <c r="U82" s="29">
        <v>4086556.0909090908</v>
      </c>
      <c r="V82" s="50">
        <f t="shared" si="35"/>
        <v>3.1838525822684529</v>
      </c>
      <c r="W82" s="36">
        <f t="shared" si="34"/>
        <v>4.8940965338740332</v>
      </c>
      <c r="X82" s="27">
        <v>2.0917993830588077</v>
      </c>
      <c r="Y82" s="31"/>
      <c r="Z82" s="53"/>
      <c r="AA82" s="56"/>
      <c r="AB82" s="53"/>
      <c r="AC82" s="53"/>
      <c r="AD82" s="53"/>
    </row>
    <row r="83" spans="1:30" ht="15.6" x14ac:dyDescent="0.3">
      <c r="A83" s="23" t="s">
        <v>45</v>
      </c>
      <c r="B83" s="23" t="s">
        <v>50</v>
      </c>
      <c r="C83" s="23" t="s">
        <v>48</v>
      </c>
      <c r="D83" s="23" t="s">
        <v>37</v>
      </c>
      <c r="E83" s="23" t="s">
        <v>38</v>
      </c>
      <c r="F83" s="39" t="s">
        <v>49</v>
      </c>
      <c r="G83" s="24">
        <v>6</v>
      </c>
      <c r="H83" s="23" t="s">
        <v>40</v>
      </c>
      <c r="I83" s="24" t="s">
        <v>39</v>
      </c>
      <c r="J83" s="23" t="s">
        <v>41</v>
      </c>
      <c r="K83" s="25">
        <v>2.5</v>
      </c>
      <c r="L83" s="25" t="s">
        <v>42</v>
      </c>
      <c r="M83" s="26">
        <v>29</v>
      </c>
      <c r="N83" s="27">
        <v>4104</v>
      </c>
      <c r="O83" s="28" t="s">
        <v>43</v>
      </c>
      <c r="P83" s="27" t="s">
        <v>44</v>
      </c>
      <c r="Q83" s="28" t="s">
        <v>51</v>
      </c>
      <c r="R83" s="29">
        <v>426</v>
      </c>
      <c r="S83" s="29">
        <v>14</v>
      </c>
      <c r="T83" s="29">
        <v>152100808.65151516</v>
      </c>
      <c r="U83" s="29">
        <v>3170199.2803030303</v>
      </c>
      <c r="V83" s="50">
        <f t="shared" si="35"/>
        <v>2.8928182821703685</v>
      </c>
      <c r="W83" s="36">
        <f t="shared" si="34"/>
        <v>4.4161261681511013</v>
      </c>
      <c r="X83" s="27">
        <v>2.0842750991327161</v>
      </c>
      <c r="Y83" s="31"/>
      <c r="Z83" s="53"/>
      <c r="AA83" s="56"/>
      <c r="AB83" s="53"/>
      <c r="AC83" s="53"/>
      <c r="AD83" s="53"/>
    </row>
    <row r="84" spans="1:30" ht="15.6" x14ac:dyDescent="0.3">
      <c r="A84" s="23" t="s">
        <v>45</v>
      </c>
      <c r="B84" s="23" t="s">
        <v>50</v>
      </c>
      <c r="C84" s="23" t="s">
        <v>48</v>
      </c>
      <c r="D84" s="23" t="s">
        <v>37</v>
      </c>
      <c r="E84" s="23" t="s">
        <v>38</v>
      </c>
      <c r="F84" s="39" t="s">
        <v>49</v>
      </c>
      <c r="G84" s="24">
        <v>6</v>
      </c>
      <c r="H84" s="23" t="s">
        <v>40</v>
      </c>
      <c r="I84" s="24" t="s">
        <v>39</v>
      </c>
      <c r="J84" s="23" t="s">
        <v>41</v>
      </c>
      <c r="K84" s="25">
        <v>2.5</v>
      </c>
      <c r="L84" s="25" t="s">
        <v>42</v>
      </c>
      <c r="M84" s="26">
        <v>29</v>
      </c>
      <c r="N84" s="27">
        <v>4105</v>
      </c>
      <c r="O84" s="28" t="s">
        <v>43</v>
      </c>
      <c r="P84" s="27" t="s">
        <v>44</v>
      </c>
      <c r="Q84" s="28" t="s">
        <v>51</v>
      </c>
      <c r="R84" s="29">
        <v>262</v>
      </c>
      <c r="S84" s="29">
        <v>9</v>
      </c>
      <c r="T84" s="29">
        <v>117488269.76694916</v>
      </c>
      <c r="U84" s="29">
        <v>2769202.8177966103</v>
      </c>
      <c r="V84" s="50">
        <f t="shared" si="35"/>
        <v>2.3066132520085465</v>
      </c>
      <c r="W84" s="36">
        <f t="shared" si="34"/>
        <v>3.2500328044448143</v>
      </c>
      <c r="X84" s="27">
        <v>2.3570036594203212</v>
      </c>
      <c r="Y84" s="31"/>
      <c r="Z84" s="53"/>
      <c r="AA84" s="56"/>
      <c r="AB84" s="53"/>
      <c r="AC84" s="53"/>
      <c r="AD84" s="53"/>
    </row>
    <row r="85" spans="1:30" ht="15.6" x14ac:dyDescent="0.3">
      <c r="A85" s="23" t="s">
        <v>45</v>
      </c>
      <c r="B85" s="23" t="s">
        <v>50</v>
      </c>
      <c r="C85" s="23" t="s">
        <v>48</v>
      </c>
      <c r="D85" s="23" t="s">
        <v>37</v>
      </c>
      <c r="E85" s="23" t="s">
        <v>38</v>
      </c>
      <c r="F85" s="39" t="s">
        <v>49</v>
      </c>
      <c r="G85" s="24">
        <v>6</v>
      </c>
      <c r="H85" s="23" t="s">
        <v>40</v>
      </c>
      <c r="I85" s="24" t="s">
        <v>39</v>
      </c>
      <c r="J85" s="23" t="s">
        <v>41</v>
      </c>
      <c r="K85" s="25">
        <v>2.5</v>
      </c>
      <c r="L85" s="25" t="s">
        <v>42</v>
      </c>
      <c r="M85" s="26">
        <v>29</v>
      </c>
      <c r="N85" s="27">
        <v>4106</v>
      </c>
      <c r="O85" s="28" t="s">
        <v>43</v>
      </c>
      <c r="P85" s="27" t="s">
        <v>44</v>
      </c>
      <c r="Q85" s="28" t="s">
        <v>51</v>
      </c>
      <c r="R85" s="29">
        <v>428</v>
      </c>
      <c r="S85" s="29">
        <v>33</v>
      </c>
      <c r="T85" s="29">
        <v>178660619.23236516</v>
      </c>
      <c r="U85" s="29">
        <v>4140237.4937759335</v>
      </c>
      <c r="V85" s="50">
        <f t="shared" si="35"/>
        <v>2.5803112178875054</v>
      </c>
      <c r="W85" s="36">
        <f t="shared" si="34"/>
        <v>7.970557256584744</v>
      </c>
      <c r="X85" s="27">
        <v>2.3173755422794993</v>
      </c>
      <c r="Y85" s="31"/>
      <c r="Z85" s="54"/>
      <c r="AA85" s="57"/>
      <c r="AB85" s="54"/>
      <c r="AC85" s="54"/>
      <c r="AD85" s="54"/>
    </row>
    <row r="86" spans="1:30" ht="15.6" x14ac:dyDescent="0.3">
      <c r="A86" s="13" t="s">
        <v>45</v>
      </c>
      <c r="B86" s="13" t="s">
        <v>50</v>
      </c>
      <c r="C86" s="13" t="s">
        <v>48</v>
      </c>
      <c r="D86" s="13" t="s">
        <v>37</v>
      </c>
      <c r="E86" s="13" t="s">
        <v>38</v>
      </c>
      <c r="F86" s="38" t="s">
        <v>49</v>
      </c>
      <c r="G86" s="14">
        <v>6</v>
      </c>
      <c r="H86" s="13" t="s">
        <v>40</v>
      </c>
      <c r="I86" s="14" t="s">
        <v>39</v>
      </c>
      <c r="J86" s="13" t="s">
        <v>41</v>
      </c>
      <c r="K86" s="15">
        <v>5</v>
      </c>
      <c r="L86" s="15" t="s">
        <v>42</v>
      </c>
      <c r="M86" s="16">
        <v>29</v>
      </c>
      <c r="N86" s="14">
        <v>5101</v>
      </c>
      <c r="O86" s="13" t="s">
        <v>43</v>
      </c>
      <c r="P86" s="14" t="s">
        <v>44</v>
      </c>
      <c r="Q86" s="13" t="s">
        <v>51</v>
      </c>
      <c r="R86" s="17">
        <v>936</v>
      </c>
      <c r="S86" s="17">
        <v>54</v>
      </c>
      <c r="T86" s="17">
        <v>176411923.98755187</v>
      </c>
      <c r="U86" s="17">
        <v>3115583.3775933608</v>
      </c>
      <c r="V86" s="49">
        <f t="shared" si="35"/>
        <v>5.6118655566040827</v>
      </c>
      <c r="W86" s="34">
        <f t="shared" si="34"/>
        <v>17.332227533487618</v>
      </c>
      <c r="X86" s="14">
        <v>1.7660843480246866</v>
      </c>
      <c r="Y86" s="32"/>
      <c r="Z86" s="52">
        <v>5</v>
      </c>
      <c r="AA86" s="55">
        <v>29</v>
      </c>
      <c r="AB86" s="52">
        <f>AVERAGE(V86:V91)</f>
        <v>7.9915924141766901</v>
      </c>
      <c r="AC86" s="52">
        <f t="shared" ref="AC86" si="45">AVERAGE(W86:W91)</f>
        <v>26.442377938495707</v>
      </c>
      <c r="AD86" s="52">
        <f t="shared" ref="AD86" si="46">AVERAGE(X86:X91)</f>
        <v>2.342251653488991</v>
      </c>
    </row>
    <row r="87" spans="1:30" ht="15.6" x14ac:dyDescent="0.3">
      <c r="A87" s="13" t="s">
        <v>45</v>
      </c>
      <c r="B87" s="13" t="s">
        <v>50</v>
      </c>
      <c r="C87" s="13" t="s">
        <v>48</v>
      </c>
      <c r="D87" s="13" t="s">
        <v>37</v>
      </c>
      <c r="E87" s="13" t="s">
        <v>38</v>
      </c>
      <c r="F87" s="38" t="s">
        <v>49</v>
      </c>
      <c r="G87" s="14">
        <v>6</v>
      </c>
      <c r="H87" s="13" t="s">
        <v>40</v>
      </c>
      <c r="I87" s="14" t="s">
        <v>39</v>
      </c>
      <c r="J87" s="13" t="s">
        <v>41</v>
      </c>
      <c r="K87" s="15">
        <v>5</v>
      </c>
      <c r="L87" s="15" t="s">
        <v>42</v>
      </c>
      <c r="M87" s="16">
        <v>29</v>
      </c>
      <c r="N87" s="14">
        <v>5102</v>
      </c>
      <c r="O87" s="13" t="s">
        <v>43</v>
      </c>
      <c r="P87" s="14" t="s">
        <v>44</v>
      </c>
      <c r="Q87" s="13" t="s">
        <v>51</v>
      </c>
      <c r="R87" s="17">
        <v>1281</v>
      </c>
      <c r="S87" s="17">
        <v>70</v>
      </c>
      <c r="T87" s="17">
        <v>139610330.55118111</v>
      </c>
      <c r="U87" s="17">
        <v>3236616.8976377952</v>
      </c>
      <c r="V87" s="49">
        <f t="shared" si="35"/>
        <v>9.6769343261795644</v>
      </c>
      <c r="W87" s="34">
        <f t="shared" si="34"/>
        <v>21.627521023908834</v>
      </c>
      <c r="X87" s="14">
        <v>2.3183219213504067</v>
      </c>
      <c r="Y87" s="32"/>
      <c r="Z87" s="53"/>
      <c r="AA87" s="56"/>
      <c r="AB87" s="53"/>
      <c r="AC87" s="53"/>
      <c r="AD87" s="53"/>
    </row>
    <row r="88" spans="1:30" ht="15.6" x14ac:dyDescent="0.3">
      <c r="A88" s="13" t="s">
        <v>45</v>
      </c>
      <c r="B88" s="13" t="s">
        <v>50</v>
      </c>
      <c r="C88" s="13" t="s">
        <v>48</v>
      </c>
      <c r="D88" s="13" t="s">
        <v>37</v>
      </c>
      <c r="E88" s="13" t="s">
        <v>38</v>
      </c>
      <c r="F88" s="38" t="s">
        <v>49</v>
      </c>
      <c r="G88" s="14">
        <v>6</v>
      </c>
      <c r="H88" s="13" t="s">
        <v>40</v>
      </c>
      <c r="I88" s="14" t="s">
        <v>39</v>
      </c>
      <c r="J88" s="13" t="s">
        <v>41</v>
      </c>
      <c r="K88" s="15">
        <v>5</v>
      </c>
      <c r="L88" s="15" t="s">
        <v>42</v>
      </c>
      <c r="M88" s="16">
        <v>29</v>
      </c>
      <c r="N88" s="14">
        <v>5103</v>
      </c>
      <c r="O88" s="13" t="s">
        <v>43</v>
      </c>
      <c r="P88" s="14" t="s">
        <v>44</v>
      </c>
      <c r="Q88" s="13" t="s">
        <v>51</v>
      </c>
      <c r="R88" s="17">
        <v>1019</v>
      </c>
      <c r="S88" s="17">
        <v>98</v>
      </c>
      <c r="T88" s="17">
        <v>151231332</v>
      </c>
      <c r="U88" s="17">
        <v>3953171.2987012989</v>
      </c>
      <c r="V88" s="49">
        <f t="shared" si="35"/>
        <v>7.3860355868584167</v>
      </c>
      <c r="W88" s="34">
        <f t="shared" si="34"/>
        <v>24.790223492767716</v>
      </c>
      <c r="X88" s="14">
        <v>2.6139896054749414</v>
      </c>
      <c r="Y88" s="32"/>
      <c r="Z88" s="53"/>
      <c r="AA88" s="56"/>
      <c r="AB88" s="53"/>
      <c r="AC88" s="53"/>
      <c r="AD88" s="53"/>
    </row>
    <row r="89" spans="1:30" ht="15.6" x14ac:dyDescent="0.3">
      <c r="A89" s="13" t="s">
        <v>45</v>
      </c>
      <c r="B89" s="13" t="s">
        <v>50</v>
      </c>
      <c r="C89" s="13" t="s">
        <v>48</v>
      </c>
      <c r="D89" s="13" t="s">
        <v>37</v>
      </c>
      <c r="E89" s="13" t="s">
        <v>38</v>
      </c>
      <c r="F89" s="38" t="s">
        <v>49</v>
      </c>
      <c r="G89" s="14">
        <v>6</v>
      </c>
      <c r="H89" s="13" t="s">
        <v>40</v>
      </c>
      <c r="I89" s="14" t="s">
        <v>39</v>
      </c>
      <c r="J89" s="13" t="s">
        <v>41</v>
      </c>
      <c r="K89" s="15">
        <v>5</v>
      </c>
      <c r="L89" s="15" t="s">
        <v>42</v>
      </c>
      <c r="M89" s="16">
        <v>29</v>
      </c>
      <c r="N89" s="14">
        <v>5104</v>
      </c>
      <c r="O89" s="13" t="s">
        <v>43</v>
      </c>
      <c r="P89" s="14" t="s">
        <v>44</v>
      </c>
      <c r="Q89" s="13" t="s">
        <v>51</v>
      </c>
      <c r="R89" s="17">
        <v>857</v>
      </c>
      <c r="S89" s="17">
        <v>81</v>
      </c>
      <c r="T89" s="17">
        <v>151845782.30084747</v>
      </c>
      <c r="U89" s="17">
        <v>3111115.381355932</v>
      </c>
      <c r="V89" s="49">
        <f t="shared" si="35"/>
        <v>6.1773200795368091</v>
      </c>
      <c r="W89" s="34">
        <f t="shared" si="34"/>
        <v>26.035678549696666</v>
      </c>
      <c r="X89" s="14">
        <v>2.0488651934974218</v>
      </c>
      <c r="Y89" s="32"/>
      <c r="Z89" s="53"/>
      <c r="AA89" s="56"/>
      <c r="AB89" s="53"/>
      <c r="AC89" s="53"/>
      <c r="AD89" s="53"/>
    </row>
    <row r="90" spans="1:30" ht="15.6" x14ac:dyDescent="0.3">
      <c r="A90" s="13" t="s">
        <v>45</v>
      </c>
      <c r="B90" s="13" t="s">
        <v>50</v>
      </c>
      <c r="C90" s="13" t="s">
        <v>48</v>
      </c>
      <c r="D90" s="13" t="s">
        <v>37</v>
      </c>
      <c r="E90" s="13" t="s">
        <v>38</v>
      </c>
      <c r="F90" s="38" t="s">
        <v>49</v>
      </c>
      <c r="G90" s="14">
        <v>6</v>
      </c>
      <c r="H90" s="13" t="s">
        <v>40</v>
      </c>
      <c r="I90" s="14" t="s">
        <v>39</v>
      </c>
      <c r="J90" s="13" t="s">
        <v>41</v>
      </c>
      <c r="K90" s="15">
        <v>5</v>
      </c>
      <c r="L90" s="15" t="s">
        <v>42</v>
      </c>
      <c r="M90" s="16">
        <v>29</v>
      </c>
      <c r="N90" s="14">
        <v>5105</v>
      </c>
      <c r="O90" s="13" t="s">
        <v>43</v>
      </c>
      <c r="P90" s="14" t="s">
        <v>44</v>
      </c>
      <c r="Q90" s="13" t="s">
        <v>51</v>
      </c>
      <c r="R90" s="17">
        <v>1240</v>
      </c>
      <c r="S90" s="17">
        <v>76</v>
      </c>
      <c r="T90" s="17">
        <v>137956354.10852712</v>
      </c>
      <c r="U90" s="17">
        <v>2677777.1162790698</v>
      </c>
      <c r="V90" s="49">
        <f t="shared" si="35"/>
        <v>9.5392489059600152</v>
      </c>
      <c r="W90" s="34">
        <f t="shared" si="34"/>
        <v>28.381749749809838</v>
      </c>
      <c r="X90" s="14">
        <v>1.941032099306222</v>
      </c>
      <c r="Y90" s="32"/>
      <c r="Z90" s="53"/>
      <c r="AA90" s="56"/>
      <c r="AB90" s="53"/>
      <c r="AC90" s="53"/>
      <c r="AD90" s="53"/>
    </row>
    <row r="91" spans="1:30" ht="15.6" x14ac:dyDescent="0.3">
      <c r="A91" s="40" t="s">
        <v>45</v>
      </c>
      <c r="B91" s="40" t="s">
        <v>50</v>
      </c>
      <c r="C91" s="40" t="s">
        <v>48</v>
      </c>
      <c r="D91" s="40" t="s">
        <v>37</v>
      </c>
      <c r="E91" s="40" t="s">
        <v>38</v>
      </c>
      <c r="F91" s="41" t="s">
        <v>49</v>
      </c>
      <c r="G91" s="42">
        <v>6</v>
      </c>
      <c r="H91" s="40" t="s">
        <v>40</v>
      </c>
      <c r="I91" s="42" t="s">
        <v>39</v>
      </c>
      <c r="J91" s="40" t="s">
        <v>41</v>
      </c>
      <c r="K91" s="43">
        <v>5</v>
      </c>
      <c r="L91" s="43" t="s">
        <v>42</v>
      </c>
      <c r="M91" s="44">
        <v>29</v>
      </c>
      <c r="N91" s="42">
        <v>5106</v>
      </c>
      <c r="O91" s="40" t="s">
        <v>43</v>
      </c>
      <c r="P91" s="42" t="s">
        <v>44</v>
      </c>
      <c r="Q91" s="40" t="s">
        <v>51</v>
      </c>
      <c r="R91" s="45">
        <v>1179</v>
      </c>
      <c r="S91" s="45">
        <v>196</v>
      </c>
      <c r="T91" s="45">
        <v>143856289.7313433</v>
      </c>
      <c r="U91" s="45">
        <v>4841075.9626865676</v>
      </c>
      <c r="V91" s="51">
        <f t="shared" si="35"/>
        <v>9.5581500299212561</v>
      </c>
      <c r="W91" s="46">
        <f t="shared" si="34"/>
        <v>40.486867281303574</v>
      </c>
      <c r="X91" s="42">
        <v>3.3652167532802686</v>
      </c>
      <c r="Y91" s="32"/>
      <c r="Z91" s="54"/>
      <c r="AA91" s="57"/>
      <c r="AB91" s="54"/>
      <c r="AC91" s="54"/>
      <c r="AD91" s="54"/>
    </row>
  </sheetData>
  <mergeCells count="75">
    <mergeCell ref="Z86:Z91"/>
    <mergeCell ref="AA86:AA91"/>
    <mergeCell ref="AB86:AB91"/>
    <mergeCell ref="AC86:AC91"/>
    <mergeCell ref="AD86:AD91"/>
    <mergeCell ref="Z80:Z85"/>
    <mergeCell ref="AA80:AA85"/>
    <mergeCell ref="AB80:AB85"/>
    <mergeCell ref="AC80:AC85"/>
    <mergeCell ref="AD80:AD85"/>
    <mergeCell ref="Z56:Z61"/>
    <mergeCell ref="AA56:AA61"/>
    <mergeCell ref="AB56:AB61"/>
    <mergeCell ref="AC56:AC61"/>
    <mergeCell ref="AD56:AD61"/>
    <mergeCell ref="Z50:Z55"/>
    <mergeCell ref="AA50:AA55"/>
    <mergeCell ref="AB50:AB55"/>
    <mergeCell ref="AC50:AC55"/>
    <mergeCell ref="AD50:AD55"/>
    <mergeCell ref="Z8:Z13"/>
    <mergeCell ref="AA8:AA13"/>
    <mergeCell ref="AB8:AB13"/>
    <mergeCell ref="AC8:AC13"/>
    <mergeCell ref="AD8:AD13"/>
    <mergeCell ref="Z2:Z7"/>
    <mergeCell ref="AA2:AA7"/>
    <mergeCell ref="AB2:AB7"/>
    <mergeCell ref="AC2:AC7"/>
    <mergeCell ref="AD2:AD7"/>
    <mergeCell ref="Z20:Z25"/>
    <mergeCell ref="AA20:AA25"/>
    <mergeCell ref="AB20:AB25"/>
    <mergeCell ref="AC20:AC25"/>
    <mergeCell ref="AD20:AD25"/>
    <mergeCell ref="Z14:Z19"/>
    <mergeCell ref="AA14:AA19"/>
    <mergeCell ref="AB14:AB19"/>
    <mergeCell ref="AC14:AC19"/>
    <mergeCell ref="AD14:AD19"/>
    <mergeCell ref="Z32:Z37"/>
    <mergeCell ref="AA32:AA37"/>
    <mergeCell ref="AB32:AB37"/>
    <mergeCell ref="AC32:AC37"/>
    <mergeCell ref="AD32:AD37"/>
    <mergeCell ref="Z26:Z31"/>
    <mergeCell ref="AA26:AA31"/>
    <mergeCell ref="AB26:AB31"/>
    <mergeCell ref="AC26:AC31"/>
    <mergeCell ref="AD26:AD31"/>
    <mergeCell ref="Z44:Z49"/>
    <mergeCell ref="AA44:AA49"/>
    <mergeCell ref="AB44:AB49"/>
    <mergeCell ref="AC44:AC49"/>
    <mergeCell ref="AD44:AD49"/>
    <mergeCell ref="Z38:Z43"/>
    <mergeCell ref="AA38:AA43"/>
    <mergeCell ref="AB38:AB43"/>
    <mergeCell ref="AC38:AC43"/>
    <mergeCell ref="AD38:AD43"/>
    <mergeCell ref="Z74:Z79"/>
    <mergeCell ref="AA74:AA79"/>
    <mergeCell ref="AB74:AB79"/>
    <mergeCell ref="AC74:AC79"/>
    <mergeCell ref="AD74:AD79"/>
    <mergeCell ref="AB62:AB67"/>
    <mergeCell ref="AC62:AC67"/>
    <mergeCell ref="AD62:AD67"/>
    <mergeCell ref="Z68:Z73"/>
    <mergeCell ref="AA68:AA73"/>
    <mergeCell ref="AB68:AB73"/>
    <mergeCell ref="AC68:AC73"/>
    <mergeCell ref="AD68:AD73"/>
    <mergeCell ref="Z62:Z67"/>
    <mergeCell ref="AA62:AA67"/>
  </mergeCells>
  <phoneticPr fontId="8" type="noConversion"/>
  <pageMargins left="0.25" right="0.25" top="0.25" bottom="0.25" header="0" footer="0"/>
  <pageSetup paperSize="17" scale="47" fitToWidth="2" orientation="landscape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DV042-MNU-28days</vt:lpstr>
    </vt:vector>
  </TitlesOfParts>
  <Company>US FDA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Heflich, Robert</dc:creator>
  <cp:lastModifiedBy>Lea P McDaniel</cp:lastModifiedBy>
  <cp:lastPrinted>2016-09-12T21:14:45Z</cp:lastPrinted>
  <dcterms:created xsi:type="dcterms:W3CDTF">2015-10-20T18:42:45Z</dcterms:created>
  <dcterms:modified xsi:type="dcterms:W3CDTF">2016-09-12T21:14:55Z</dcterms:modified>
</cp:coreProperties>
</file>